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1475" windowHeight="10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<sst xmlns="http://schemas.openxmlformats.org/spreadsheetml/2006/main" count="202" uniqueCount="125">
  <si>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Aim:</t>
  </si>
  <si>
    <t>Method:</t>
  </si>
  <si>
    <t>Vector:</t>
  </si>
  <si>
    <t>Picture of target locus</t>
  </si>
  <si>
    <t xml:space="preserve">Design of primers </t>
  </si>
  <si>
    <t>Which type of cloning and transformation type (ex. USER Friendly and ATMT)</t>
  </si>
  <si>
    <t>Insert picture of target locus prior to modification</t>
  </si>
  <si>
    <t>Name of target:</t>
  </si>
  <si>
    <t>Upstream homologous recombination region</t>
  </si>
  <si>
    <t xml:space="preserve">5'- </t>
  </si>
  <si>
    <t>Product size</t>
  </si>
  <si>
    <t>bp</t>
  </si>
  <si>
    <t>Amplicon</t>
  </si>
  <si>
    <t>Downstream homologous recombination region</t>
  </si>
  <si>
    <t xml:space="preserve">Primers with USER overhangs </t>
  </si>
  <si>
    <t>Direction of coding sequence should be --&gt;</t>
  </si>
  <si>
    <t>insert the sequence of the amplicon (copy-past sequence from Vector NTI)</t>
  </si>
  <si>
    <t xml:space="preserve">Picture of vector with both inserts </t>
  </si>
  <si>
    <t xml:space="preserve">Unique cutting restiction enzymes </t>
  </si>
  <si>
    <t>Enzym 1</t>
  </si>
  <si>
    <t>Enzym 1:</t>
  </si>
  <si>
    <t>Enzym 2:</t>
  </si>
  <si>
    <t>Enzyme 2</t>
  </si>
  <si>
    <t>Enzyme 3</t>
  </si>
  <si>
    <t xml:space="preserve">Restriction enzymes that cuts twice in the vector </t>
  </si>
  <si>
    <t>Vector size</t>
  </si>
  <si>
    <t>kb</t>
  </si>
  <si>
    <t>Product 1</t>
  </si>
  <si>
    <t>Product 2</t>
  </si>
  <si>
    <t>xxx</t>
  </si>
  <si>
    <t>xxxx</t>
  </si>
  <si>
    <t>kb +</t>
  </si>
  <si>
    <t>Start vector</t>
  </si>
  <si>
    <t>Change in size</t>
  </si>
  <si>
    <t xml:space="preserve">Test primers </t>
  </si>
  <si>
    <t xml:space="preserve">After transformation of the target fungus you will typically have isolated a number of transformants </t>
  </si>
  <si>
    <t>from which you now will have to identity the correct ones (the true knockout). For this you will</t>
  </si>
  <si>
    <t xml:space="preserve">need a couple of primer pairs, each serving a specific purpose </t>
  </si>
  <si>
    <t>hyg588U/L</t>
  </si>
  <si>
    <t>This primer pair allows you to verify that the isolated transformant carries the</t>
  </si>
  <si>
    <t>hygromycin resistance gene and that the purififed gDNA is of PCR quality.</t>
  </si>
  <si>
    <t xml:space="preserve">This primer pair is the same for all constructs containg the hph gene. </t>
  </si>
  <si>
    <t xml:space="preserve">The purpose of this primer pair is to show that the introduced DNA has </t>
  </si>
  <si>
    <t xml:space="preserve">integrated into the correct genomic locus. </t>
  </si>
  <si>
    <t xml:space="preserve">The RF-2 primer anneals inside the hygromycin resistance gene and is a </t>
  </si>
  <si>
    <t>so that it anneals to a sequence located outside the used O1/O2 region.</t>
  </si>
  <si>
    <t>5'-</t>
  </si>
  <si>
    <t>Accession number:</t>
  </si>
  <si>
    <t>FGXXXXX</t>
  </si>
  <si>
    <t xml:space="preserve">Product size </t>
  </si>
  <si>
    <t>RF-2</t>
  </si>
  <si>
    <t>so that it anneals to a sequence located outside the used O3/O4 region.</t>
  </si>
  <si>
    <t>TCTCCTTGCATGCACCATTCCTTG</t>
  </si>
  <si>
    <t>Hyg588L</t>
  </si>
  <si>
    <t>Hyg588U</t>
  </si>
  <si>
    <t>AGCTGCGCCGATGGTTTCTACAA</t>
  </si>
  <si>
    <t>GCGCGTCTGCTGCTCCATACAA</t>
  </si>
  <si>
    <t>Primers to order</t>
  </si>
  <si>
    <t>Vector specific primers</t>
  </si>
  <si>
    <t xml:space="preserve">Standard primers which are common for all constructs </t>
  </si>
  <si>
    <t>pRF-HU</t>
  </si>
  <si>
    <t>pRF-HU2</t>
  </si>
  <si>
    <t>pRF-HUE</t>
  </si>
  <si>
    <t>pRF-HU2E</t>
  </si>
  <si>
    <t>pRF-HUEA</t>
  </si>
  <si>
    <t>pTJ-GU2</t>
  </si>
  <si>
    <t>pTJ-GUEA</t>
  </si>
  <si>
    <t>Size</t>
  </si>
  <si>
    <t>Vector</t>
  </si>
  <si>
    <r>
      <t xml:space="preserve">Bioinformatic implementation </t>
    </r>
    <r>
      <rPr>
        <b/>
        <sz val="10"/>
        <rFont val="Arial"/>
        <family val="2"/>
      </rPr>
      <t>(Your two PCR amplicons will look like this)</t>
    </r>
  </si>
  <si>
    <t>2</t>
  </si>
  <si>
    <t>3</t>
  </si>
  <si>
    <t>Change to the target locus</t>
  </si>
  <si>
    <t>Guide/instructions:</t>
  </si>
  <si>
    <t>annealing sites lays back to back</t>
  </si>
  <si>
    <t xml:space="preserve">Insert the vector sequncen into the genomic sequence by placing the curser between the </t>
  </si>
  <si>
    <t>Picture of genomic target locus following insertion of vector DNA</t>
  </si>
  <si>
    <t>LB UCS</t>
  </si>
  <si>
    <t>RB UCS</t>
  </si>
  <si>
    <t>5</t>
  </si>
  <si>
    <t>copy-past sequence from Vector NTI</t>
  </si>
  <si>
    <t>do not include the gene specific primer sequence, but do include the UCS sequence!</t>
  </si>
  <si>
    <t>Note that the sequences shown above include an extra AT in the 3'end. This is to compensate</t>
  </si>
  <si>
    <t>Your name:</t>
  </si>
  <si>
    <t>Date of design:</t>
  </si>
  <si>
    <t>The vector you want to use (typically pRF-HU2E)</t>
  </si>
  <si>
    <t>This primer pair should amplify the start of the coding sequence of the target gene, from the G in the</t>
  </si>
  <si>
    <t>start codon (the AT of the start codon is when adding the USER overhangs)</t>
  </si>
  <si>
    <t>geneX-OT1/OT2</t>
  </si>
  <si>
    <t>genX-OT4/RF-2</t>
  </si>
  <si>
    <t>RF-3</t>
  </si>
  <si>
    <t>genX-OT3/RF-3</t>
  </si>
  <si>
    <t xml:space="preserve">The RF-3 primer anneals inside the GAPDH promoter of the vector and is a </t>
  </si>
  <si>
    <t>standard primer in this system. The geneX-OT3 primer you will have to design</t>
  </si>
  <si>
    <t>standard primer in this system. The geneX-OT4 primer you will have to design</t>
  </si>
  <si>
    <t>TTGCGTCAGTCCAACATTTGTTGCCA</t>
  </si>
  <si>
    <t>Copy the sequence found between the O2 and O3 primers in the vector (the HygR region)</t>
  </si>
  <si>
    <t>Find the O2 and O3 primer annealing sites in the target locus (wild type sequence) and</t>
  </si>
  <si>
    <t xml:space="preserve">delete the sequence found between them. The result should be that the O2 and O3 primer </t>
  </si>
  <si>
    <t>annealing sites for O2 and O3 and clicking [Edit] -&gt; [Past with Features]</t>
  </si>
  <si>
    <t>Save the modified version of the genomic locus under a new file name (include in locus</t>
  </si>
  <si>
    <t>overexpression in the title)</t>
  </si>
  <si>
    <r>
      <t xml:space="preserve">Copy and insert the following sequences into the </t>
    </r>
    <r>
      <rPr>
        <b/>
        <i/>
        <sz val="10"/>
        <rFont val="Arial"/>
        <family val="2"/>
      </rPr>
      <t>PacI</t>
    </r>
    <r>
      <rPr>
        <b/>
        <sz val="10"/>
        <rFont val="Arial"/>
        <family val="2"/>
      </rPr>
      <t xml:space="preserve"> site found in the: </t>
    </r>
  </si>
  <si>
    <t xml:space="preserve">This primer pair should amplify the promoter region of target gene and not include any part of the coding </t>
  </si>
  <si>
    <t xml:space="preserve">sequence (if you are also making a targeted knockout of the gene you can reuse this primer pair for </t>
  </si>
  <si>
    <t>both vectors)</t>
  </si>
  <si>
    <t xml:space="preserve">This primer pair should amplify part of the natural promoter and coding sequence </t>
  </si>
  <si>
    <t xml:space="preserve">of the target gene in the wild type. The integration of the vector seqeunce should </t>
  </si>
  <si>
    <t xml:space="preserve">result in a change in product size, which typically is to large to amplify with a </t>
  </si>
  <si>
    <t xml:space="preserve">standard Taq DNA polymerase. Remember to include a positive controle reaction </t>
  </si>
  <si>
    <t xml:space="preserve">during the screening, typically wild type gDNA, to show that  the primers  </t>
  </si>
  <si>
    <t>are functional under the used conditions.</t>
  </si>
  <si>
    <t xml:space="preserve">I want to overexpress geneX from it's natural locus </t>
  </si>
  <si>
    <t>geneX</t>
  </si>
  <si>
    <t>Instructions to the user:</t>
  </si>
  <si>
    <t>The white areas are intented for input from the user, while the yellow fields are output generated by the template</t>
  </si>
  <si>
    <r>
      <t xml:space="preserve">Please note that the yellow fields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protected from modifications by the user (keep an eye out so you do not to change them unintentionally)</t>
    </r>
  </si>
  <si>
    <t>This template allows you to design vectors for in locus gene overexpression studies.</t>
  </si>
  <si>
    <t>Template created by Rasmus J.N. Frandsen 2008</t>
  </si>
  <si>
    <t>Size:</t>
  </si>
  <si>
    <r>
      <t xml:space="preserve">for the 3' single stands AT overhang found in the </t>
    </r>
    <r>
      <rPr>
        <i/>
        <sz val="10"/>
        <rFont val="Arial"/>
        <family val="2"/>
      </rPr>
      <t>PacI</t>
    </r>
    <r>
      <rPr>
        <sz val="10"/>
        <rFont val="Arial"/>
        <family val="0"/>
      </rPr>
      <t xml:space="preserve"> restriction sites - IT IS NOT PART OF THE ACTUAL INSERT .</t>
    </r>
  </si>
  <si>
    <t>When adding the O1/O2 and O3/O4 "annotation" to your vector map you should NOT include the extra AT.</t>
  </si>
  <si>
    <t>(pRF-HU2E)</t>
  </si>
  <si>
    <t xml:space="preserve">Restriction enzymes that only cuts once in the vector </t>
  </si>
  <si>
    <t>Product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</si>
</sst>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[$-809]dd\ mmmm\ yyyy"/>
  </numFmts>
  <fonts count="16">
    <font>
      <sz val="10"/>
      <name val="Arial"/>
      <family val="0"/>
    </font>
    <font>
      <b/>
      <u val="single"/>
      <sz val="16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indexed="8"/>
      <name val="Courier New"/>
      <family val="3"/>
    </font>
    <font>
      <sz val="11"/>
      <name val="Courier New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0" fillId="2" borderId="0" xfId="0" applyNumberFormat="1" applyFill="1" applyAlignment="1">
      <alignment/>
    </xf>
    <xf numFmtId="2" fontId="4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4" fillId="3" borderId="0" xfId="0" applyNumberFormat="1" applyFont="1" applyFill="1" applyAlignment="1">
      <alignment/>
    </xf>
    <xf numFmtId="2" fontId="0" fillId="3" borderId="0" xfId="0" applyNumberFormat="1" applyFill="1" applyAlignment="1">
      <alignment horizontal="right"/>
    </xf>
    <xf numFmtId="2" fontId="0" fillId="4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2" fontId="4" fillId="3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2" fontId="2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2" fontId="5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6" fillId="5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4" fillId="2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12" fillId="2" borderId="2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12" fillId="2" borderId="2" xfId="0" applyNumberFormat="1" applyFont="1" applyFill="1" applyBorder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12" fillId="2" borderId="2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 horizontal="left"/>
    </xf>
    <xf numFmtId="2" fontId="11" fillId="2" borderId="2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/>
    </xf>
    <xf numFmtId="2" fontId="0" fillId="4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49" fontId="12" fillId="2" borderId="0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4" fillId="3" borderId="0" xfId="0" applyNumberFormat="1" applyFont="1" applyFill="1" applyAlignment="1">
      <alignment horizontal="left"/>
    </xf>
    <xf numFmtId="2" fontId="14" fillId="2" borderId="0" xfId="0" applyNumberFormat="1" applyFont="1" applyFill="1" applyAlignment="1">
      <alignment/>
    </xf>
    <xf numFmtId="2" fontId="15" fillId="3" borderId="0" xfId="0" applyNumberFormat="1" applyFon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4" fillId="4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381000</xdr:colOff>
      <xdr:row>64</xdr:row>
      <xdr:rowOff>142875</xdr:rowOff>
    </xdr:from>
    <xdr:to>
      <xdr:col>19</xdr:col>
      <xdr:colOff>466725</xdr:colOff>
      <xdr:row>83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982325"/>
          <a:ext cx="2876550" cy="3105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38100</xdr:colOff>
      <xdr:row>67</xdr:row>
      <xdr:rowOff>19050</xdr:rowOff>
    </xdr:from>
    <xdr:to>
      <xdr:col>17</xdr:col>
      <xdr:colOff>123825</xdr:colOff>
      <xdr:row>75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867400" y="11477625"/>
          <a:ext cx="29813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74</xdr:row>
      <xdr:rowOff>95250</xdr:rowOff>
    </xdr:from>
    <xdr:to>
      <xdr:col>18</xdr:col>
      <xdr:colOff>76200</xdr:colOff>
      <xdr:row>77</xdr:row>
      <xdr:rowOff>76200</xdr:rowOff>
    </xdr:to>
    <xdr:sp>
      <xdr:nvSpPr>
        <xdr:cNvPr id="3" name="Line 3"/>
        <xdr:cNvSpPr>
          <a:spLocks/>
        </xdr:cNvSpPr>
      </xdr:nvSpPr>
      <xdr:spPr>
        <a:xfrm>
          <a:off x="5867400" y="12706350"/>
          <a:ext cx="3676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3"/>
  <sheetViews>
    <sheetView tabSelected="1" workbookViewId="0" topLeftCell="A97">
      <selection activeCell="F79" sqref="F79"/>
    </sheetView>
  </sheetViews>
  <sheetFormatPr defaultColWidth="9.140625" defaultRowHeight="12.75"/>
  <cols>
    <col min="1" max="1" width="3.00390625" style="2" customWidth="1"/>
    <col min="2" max="2" width="5.7109375" style="1" customWidth="1"/>
    <col min="3" max="3" width="4.00390625" style="1" customWidth="1"/>
    <col min="4" max="4" width="10.421875" style="1" customWidth="1"/>
    <col min="5" max="5" width="6.7109375" style="1" customWidth="1"/>
    <col min="6" max="6" width="5.57421875" style="1" customWidth="1"/>
    <col min="7" max="7" width="4.00390625" style="1" customWidth="1"/>
    <col min="8" max="8" width="11.140625" style="1" customWidth="1"/>
    <col min="9" max="9" width="8.421875" style="1" customWidth="1"/>
    <col min="10" max="10" width="6.57421875" style="1" customWidth="1"/>
    <col min="11" max="11" width="9.140625" style="1" customWidth="1"/>
    <col min="12" max="12" width="12.7109375" style="1" customWidth="1"/>
    <col min="13" max="13" width="2.00390625" style="1" customWidth="1"/>
    <col min="14" max="14" width="9.140625" style="5" customWidth="1"/>
    <col min="15" max="15" width="10.7109375" style="5" customWidth="1"/>
    <col min="16" max="16" width="6.57421875" style="5" customWidth="1"/>
    <col min="17" max="17" width="15.00390625" style="5" customWidth="1"/>
    <col min="18" max="18" width="11.140625" style="5" customWidth="1"/>
    <col min="19" max="63" width="9.140625" style="5" customWidth="1"/>
    <col min="64" max="16384" width="9.140625" style="1" customWidth="1"/>
  </cols>
  <sheetData>
    <row r="1" spans="1:13" ht="20.25">
      <c r="A1" s="15" t="str">
        <f>CONCATENATE("In locus overexpression of ",E9," (",E10,")")</f>
        <v>In locus overexpression of geneX (FGXXXXX)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118</v>
      </c>
      <c r="M1" s="33"/>
    </row>
    <row r="2" spans="1:18" ht="12.7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3"/>
      <c r="Q2" s="17"/>
      <c r="R2" s="37"/>
    </row>
    <row r="3" spans="1:18" ht="12" customHeight="1">
      <c r="A3" s="7"/>
      <c r="B3" s="16" t="s">
        <v>0</v>
      </c>
      <c r="C3" s="5"/>
      <c r="D3" s="5"/>
      <c r="E3" s="9" t="s">
        <v>112</v>
      </c>
      <c r="F3" s="31"/>
      <c r="G3" s="31"/>
      <c r="H3" s="31"/>
      <c r="I3" s="31"/>
      <c r="J3" s="31"/>
      <c r="K3" s="31"/>
      <c r="L3" s="31"/>
      <c r="M3" s="33"/>
      <c r="R3" s="38"/>
    </row>
    <row r="4" spans="1:16" ht="12.75">
      <c r="A4" s="7"/>
      <c r="B4" s="5"/>
      <c r="C4" s="5"/>
      <c r="D4" s="5"/>
      <c r="E4" s="31"/>
      <c r="F4" s="31"/>
      <c r="G4" s="31"/>
      <c r="H4" s="31"/>
      <c r="I4" s="31"/>
      <c r="J4" s="31"/>
      <c r="K4" s="31"/>
      <c r="L4" s="31"/>
      <c r="M4" s="33"/>
      <c r="O4" s="17" t="s">
        <v>68</v>
      </c>
      <c r="P4" s="27" t="s">
        <v>67</v>
      </c>
    </row>
    <row r="5" spans="1:17" ht="12.7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3"/>
      <c r="O5" s="5" t="s">
        <v>60</v>
      </c>
      <c r="P5" s="38">
        <v>6336</v>
      </c>
      <c r="Q5" s="5" t="s">
        <v>11</v>
      </c>
    </row>
    <row r="6" spans="1:17" ht="12.75">
      <c r="A6" s="7"/>
      <c r="B6" s="17" t="s">
        <v>83</v>
      </c>
      <c r="C6" s="5"/>
      <c r="D6" s="5"/>
      <c r="E6" s="18"/>
      <c r="F6" s="18"/>
      <c r="G6" s="18"/>
      <c r="H6" s="18"/>
      <c r="I6" s="18"/>
      <c r="J6" s="18"/>
      <c r="K6" s="18"/>
      <c r="L6" s="5"/>
      <c r="M6" s="33"/>
      <c r="O6" s="5" t="s">
        <v>61</v>
      </c>
      <c r="P6" s="38">
        <v>6323</v>
      </c>
      <c r="Q6" s="5" t="s">
        <v>11</v>
      </c>
    </row>
    <row r="7" spans="1:17" ht="12.75">
      <c r="A7" s="7"/>
      <c r="B7" s="17" t="s">
        <v>84</v>
      </c>
      <c r="C7" s="5"/>
      <c r="D7" s="5"/>
      <c r="E7" s="18"/>
      <c r="F7" s="18"/>
      <c r="G7" s="18"/>
      <c r="H7" s="18"/>
      <c r="I7" s="18"/>
      <c r="J7" s="18"/>
      <c r="K7" s="18"/>
      <c r="L7" s="5"/>
      <c r="M7" s="33"/>
      <c r="O7" s="5" t="s">
        <v>62</v>
      </c>
      <c r="P7" s="38">
        <v>8709</v>
      </c>
      <c r="Q7" s="5" t="s">
        <v>11</v>
      </c>
    </row>
    <row r="8" spans="1:17" ht="12.7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3"/>
      <c r="O8" s="5" t="s">
        <v>63</v>
      </c>
      <c r="P8" s="38">
        <v>8696</v>
      </c>
      <c r="Q8" s="5" t="s">
        <v>11</v>
      </c>
    </row>
    <row r="9" spans="1:17" ht="12.75">
      <c r="A9" s="7"/>
      <c r="B9" s="17" t="s">
        <v>7</v>
      </c>
      <c r="C9" s="5"/>
      <c r="D9" s="5"/>
      <c r="E9" s="9" t="s">
        <v>113</v>
      </c>
      <c r="F9" s="18"/>
      <c r="G9" s="5"/>
      <c r="H9" s="5"/>
      <c r="I9" s="5"/>
      <c r="J9" s="5"/>
      <c r="K9" s="5"/>
      <c r="L9" s="5"/>
      <c r="M9" s="33"/>
      <c r="O9" s="5" t="s">
        <v>64</v>
      </c>
      <c r="P9" s="38">
        <v>10533</v>
      </c>
      <c r="Q9" s="5" t="s">
        <v>11</v>
      </c>
    </row>
    <row r="10" spans="1:17" ht="12.75">
      <c r="A10" s="7"/>
      <c r="B10" s="17" t="s">
        <v>47</v>
      </c>
      <c r="C10" s="5"/>
      <c r="D10" s="5"/>
      <c r="E10" s="9" t="s">
        <v>48</v>
      </c>
      <c r="F10" s="18"/>
      <c r="G10" s="5"/>
      <c r="H10" s="5"/>
      <c r="I10" s="5"/>
      <c r="J10" s="5"/>
      <c r="K10" s="5"/>
      <c r="L10" s="5"/>
      <c r="M10" s="33"/>
      <c r="O10" s="5" t="s">
        <v>65</v>
      </c>
      <c r="P10" s="38"/>
      <c r="Q10" s="5" t="s">
        <v>11</v>
      </c>
    </row>
    <row r="11" spans="1:17" ht="12.7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33"/>
      <c r="O11" s="5" t="s">
        <v>66</v>
      </c>
      <c r="P11" s="38"/>
      <c r="Q11" s="5" t="s">
        <v>11</v>
      </c>
    </row>
    <row r="12" spans="1:13" ht="14.25">
      <c r="A12" s="7"/>
      <c r="B12" s="16" t="s">
        <v>1</v>
      </c>
      <c r="C12" s="5"/>
      <c r="D12" s="5"/>
      <c r="E12" s="9" t="s">
        <v>5</v>
      </c>
      <c r="F12" s="18"/>
      <c r="G12" s="18"/>
      <c r="H12" s="18"/>
      <c r="I12" s="18"/>
      <c r="J12" s="18"/>
      <c r="K12" s="18"/>
      <c r="L12" s="18"/>
      <c r="M12" s="33"/>
    </row>
    <row r="13" spans="1:13" ht="14.25">
      <c r="A13" s="7"/>
      <c r="B13" s="16"/>
      <c r="C13" s="5"/>
      <c r="D13" s="5"/>
      <c r="E13" s="4"/>
      <c r="F13" s="5"/>
      <c r="G13" s="5"/>
      <c r="H13" s="5"/>
      <c r="I13" s="5"/>
      <c r="J13" s="5"/>
      <c r="K13" s="5"/>
      <c r="L13" s="5"/>
      <c r="M13" s="33"/>
    </row>
    <row r="14" spans="1:13" ht="12.75">
      <c r="A14" s="7"/>
      <c r="B14" s="17" t="s">
        <v>2</v>
      </c>
      <c r="C14" s="5"/>
      <c r="D14" s="5"/>
      <c r="E14" s="60" t="s">
        <v>85</v>
      </c>
      <c r="F14" s="56"/>
      <c r="G14" s="18"/>
      <c r="H14" s="10"/>
      <c r="I14" s="18"/>
      <c r="J14" s="18"/>
      <c r="K14" s="18"/>
      <c r="L14" s="18"/>
      <c r="M14" s="33"/>
    </row>
    <row r="15" spans="1:16" ht="12.7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3"/>
      <c r="O15" s="39"/>
      <c r="P15" s="39"/>
    </row>
    <row r="16" spans="1:16" ht="12.75">
      <c r="A16" s="7"/>
      <c r="B16" s="17" t="s">
        <v>114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33"/>
      <c r="O16" s="39"/>
      <c r="P16" s="39"/>
    </row>
    <row r="17" spans="1:16" ht="12.75">
      <c r="A17" s="7"/>
      <c r="B17" s="5"/>
      <c r="C17" s="5" t="s">
        <v>117</v>
      </c>
      <c r="D17" s="5"/>
      <c r="E17" s="5"/>
      <c r="F17" s="5"/>
      <c r="G17" s="5"/>
      <c r="H17" s="5"/>
      <c r="I17" s="5"/>
      <c r="J17" s="5"/>
      <c r="K17" s="5"/>
      <c r="L17" s="5"/>
      <c r="M17" s="33"/>
      <c r="O17" s="39"/>
      <c r="P17" s="39"/>
    </row>
    <row r="18" spans="1:16" ht="12.75">
      <c r="A18" s="7"/>
      <c r="B18" s="5"/>
      <c r="C18" s="5" t="s">
        <v>115</v>
      </c>
      <c r="D18" s="5"/>
      <c r="E18" s="5"/>
      <c r="F18" s="5"/>
      <c r="G18" s="5"/>
      <c r="H18" s="5"/>
      <c r="I18" s="5"/>
      <c r="J18" s="5"/>
      <c r="K18" s="5"/>
      <c r="L18" s="5"/>
      <c r="M18" s="33"/>
      <c r="O18" s="39"/>
      <c r="P18" s="39"/>
    </row>
    <row r="19" spans="1:16" ht="12.75">
      <c r="A19" s="7"/>
      <c r="B19" s="5"/>
      <c r="C19" s="5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33"/>
      <c r="O19" s="39"/>
      <c r="P19" s="39"/>
    </row>
    <row r="20" spans="1:16" ht="12.75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33"/>
      <c r="O20" s="39"/>
      <c r="P20" s="39"/>
    </row>
    <row r="21" spans="1:13" ht="12.75">
      <c r="A21" s="7"/>
      <c r="B21" s="17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33"/>
    </row>
    <row r="22" spans="1:13" ht="12.75">
      <c r="A22" s="7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18"/>
      <c r="M22" s="33"/>
    </row>
    <row r="23" spans="1:13" ht="12.75">
      <c r="A23" s="7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18"/>
      <c r="M23" s="33"/>
    </row>
    <row r="24" spans="1:13" ht="12.75">
      <c r="A24" s="7"/>
      <c r="B24" s="19"/>
      <c r="C24" s="21" t="s">
        <v>6</v>
      </c>
      <c r="D24" s="20"/>
      <c r="E24" s="20"/>
      <c r="F24" s="20"/>
      <c r="G24" s="20"/>
      <c r="H24" s="20"/>
      <c r="I24" s="20"/>
      <c r="J24" s="20"/>
      <c r="K24" s="20"/>
      <c r="L24" s="18"/>
      <c r="M24" s="33"/>
    </row>
    <row r="25" spans="1:13" ht="12.75">
      <c r="A25" s="7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18"/>
      <c r="M25" s="33"/>
    </row>
    <row r="26" spans="1:13" ht="20.25">
      <c r="A26" s="7"/>
      <c r="B26" s="19"/>
      <c r="C26" s="20"/>
      <c r="D26" s="62" t="s">
        <v>15</v>
      </c>
      <c r="E26" s="20"/>
      <c r="F26" s="20"/>
      <c r="G26" s="20"/>
      <c r="H26" s="20"/>
      <c r="I26" s="20"/>
      <c r="J26" s="20"/>
      <c r="K26" s="20"/>
      <c r="L26" s="18"/>
      <c r="M26" s="33"/>
    </row>
    <row r="27" spans="1:13" ht="12.75">
      <c r="A27" s="7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18"/>
      <c r="M27" s="33"/>
    </row>
    <row r="28" spans="1:13" ht="12.75">
      <c r="A28" s="7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18"/>
      <c r="M28" s="33"/>
    </row>
    <row r="29" spans="1:13" ht="12.75">
      <c r="A29" s="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8"/>
      <c r="M29" s="33"/>
    </row>
    <row r="30" spans="1:13" ht="12.75">
      <c r="A30" s="7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18"/>
      <c r="M30" s="33"/>
    </row>
    <row r="31" spans="1:13" ht="12.75">
      <c r="A31" s="7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18"/>
      <c r="M31" s="33"/>
    </row>
    <row r="32" spans="1:13" ht="12.75">
      <c r="A32" s="7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18"/>
      <c r="M32" s="33"/>
    </row>
    <row r="33" spans="1:13" ht="12.7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8"/>
      <c r="M33" s="33"/>
    </row>
    <row r="34" spans="1:13" ht="12.7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3"/>
    </row>
    <row r="35" spans="1:13" ht="18">
      <c r="A35" s="43">
        <v>1</v>
      </c>
      <c r="B35" s="40" t="s">
        <v>4</v>
      </c>
      <c r="C35" s="41"/>
      <c r="D35" s="41"/>
      <c r="E35" s="41"/>
      <c r="F35" s="5"/>
      <c r="G35" s="5"/>
      <c r="H35" s="5"/>
      <c r="I35" s="5"/>
      <c r="J35" s="5"/>
      <c r="K35" s="5"/>
      <c r="L35" s="5"/>
      <c r="M35" s="33"/>
    </row>
    <row r="36" spans="1:13" ht="12.7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3"/>
    </row>
    <row r="37" spans="1:13" ht="15.75">
      <c r="A37" s="7"/>
      <c r="B37" s="61" t="s">
        <v>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33"/>
    </row>
    <row r="38" spans="1:13" ht="12.75">
      <c r="A38" s="7"/>
      <c r="B38" s="5" t="s">
        <v>103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33"/>
    </row>
    <row r="39" spans="1:13" ht="12.75">
      <c r="A39" s="7"/>
      <c r="B39" s="5" t="s">
        <v>104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33"/>
    </row>
    <row r="40" spans="1:13" ht="12.75">
      <c r="A40" s="7"/>
      <c r="B40" s="5" t="s">
        <v>105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3"/>
    </row>
    <row r="41" spans="1:13" ht="12.75">
      <c r="A41" s="7"/>
      <c r="B41" s="12" t="str">
        <f>CONCATENATE(E9,"-O1")</f>
        <v>geneX-O1</v>
      </c>
      <c r="C41" s="5"/>
      <c r="D41" s="8" t="s">
        <v>9</v>
      </c>
      <c r="E41" s="9" t="s">
        <v>80</v>
      </c>
      <c r="F41" s="18"/>
      <c r="G41" s="18"/>
      <c r="H41" s="18"/>
      <c r="I41" s="18"/>
      <c r="J41" s="18"/>
      <c r="K41" s="18"/>
      <c r="L41" s="18"/>
      <c r="M41" s="33"/>
    </row>
    <row r="42" spans="1:13" ht="12.75">
      <c r="A42" s="7"/>
      <c r="B42" s="5" t="str">
        <f>CONCATENATE(E9,"-O2")</f>
        <v>geneX-O2</v>
      </c>
      <c r="C42" s="5"/>
      <c r="D42" s="8" t="s">
        <v>9</v>
      </c>
      <c r="E42" s="9" t="s">
        <v>80</v>
      </c>
      <c r="F42" s="18"/>
      <c r="G42" s="18"/>
      <c r="H42" s="18"/>
      <c r="I42" s="18"/>
      <c r="J42" s="18"/>
      <c r="K42" s="18"/>
      <c r="L42" s="18"/>
      <c r="M42" s="33"/>
    </row>
    <row r="43" spans="1:13" ht="12.75">
      <c r="A43" s="7"/>
      <c r="B43" s="5"/>
      <c r="C43" s="5"/>
      <c r="D43" s="5" t="s">
        <v>10</v>
      </c>
      <c r="E43" s="5"/>
      <c r="F43" s="13" t="s">
        <v>29</v>
      </c>
      <c r="G43" s="5" t="s">
        <v>11</v>
      </c>
      <c r="H43" s="5"/>
      <c r="I43" s="5"/>
      <c r="J43" s="5"/>
      <c r="K43" s="5"/>
      <c r="L43" s="5"/>
      <c r="M43" s="33"/>
    </row>
    <row r="44" spans="1:13" ht="12.7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3"/>
    </row>
    <row r="45" spans="1:13" ht="12.75">
      <c r="A45" s="7"/>
      <c r="B45" s="17" t="s">
        <v>12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33"/>
    </row>
    <row r="46" spans="1:13" ht="12.75">
      <c r="A46" s="7"/>
      <c r="B46" s="5" t="str">
        <f>CONCATENATE(E9,"-O1/O2")</f>
        <v>geneX-O1/O2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33"/>
    </row>
    <row r="47" spans="1:13" ht="12.75">
      <c r="A47" s="7"/>
      <c r="B47" s="9" t="s">
        <v>16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3"/>
    </row>
    <row r="48" spans="1:13" ht="12.7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33"/>
    </row>
    <row r="49" spans="1:13" ht="15.75">
      <c r="A49" s="7"/>
      <c r="B49" s="61" t="s">
        <v>13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33"/>
    </row>
    <row r="50" spans="1:13" ht="12.75">
      <c r="A50" s="7"/>
      <c r="B50" s="5" t="s">
        <v>86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33"/>
    </row>
    <row r="51" spans="1:13" ht="12.75">
      <c r="A51" s="7"/>
      <c r="B51" s="5" t="s">
        <v>87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33"/>
    </row>
    <row r="52" spans="1:13" ht="12.75">
      <c r="A52" s="7"/>
      <c r="B52" s="5" t="str">
        <f>CONCATENATE(E9,"-O3")</f>
        <v>geneX-O3</v>
      </c>
      <c r="C52" s="5"/>
      <c r="D52" s="8" t="s">
        <v>9</v>
      </c>
      <c r="E52" s="9" t="s">
        <v>80</v>
      </c>
      <c r="F52" s="31"/>
      <c r="G52" s="31"/>
      <c r="H52" s="31"/>
      <c r="I52" s="31"/>
      <c r="J52" s="31"/>
      <c r="K52" s="31"/>
      <c r="L52" s="18"/>
      <c r="M52" s="33"/>
    </row>
    <row r="53" spans="1:13" ht="12.75">
      <c r="A53" s="7"/>
      <c r="B53" s="5" t="str">
        <f>CONCATENATE(E9,"-O4")</f>
        <v>geneX-O4</v>
      </c>
      <c r="C53" s="5"/>
      <c r="D53" s="8" t="s">
        <v>9</v>
      </c>
      <c r="E53" s="9" t="s">
        <v>80</v>
      </c>
      <c r="F53" s="31"/>
      <c r="G53" s="31"/>
      <c r="H53" s="31"/>
      <c r="I53" s="31"/>
      <c r="J53" s="31"/>
      <c r="K53" s="31"/>
      <c r="L53" s="18"/>
      <c r="M53" s="33"/>
    </row>
    <row r="54" spans="1:13" ht="12.75">
      <c r="A54" s="7"/>
      <c r="B54" s="5"/>
      <c r="C54" s="5"/>
      <c r="D54" s="5" t="s">
        <v>10</v>
      </c>
      <c r="E54" s="5"/>
      <c r="F54" s="13" t="s">
        <v>29</v>
      </c>
      <c r="G54" s="5" t="s">
        <v>11</v>
      </c>
      <c r="H54" s="5"/>
      <c r="I54" s="5"/>
      <c r="J54" s="5"/>
      <c r="K54" s="5"/>
      <c r="L54" s="5"/>
      <c r="M54" s="33"/>
    </row>
    <row r="55" spans="1:13" ht="12.7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3"/>
    </row>
    <row r="56" spans="1:13" ht="12.75">
      <c r="A56" s="7"/>
      <c r="B56" s="17" t="s">
        <v>12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33"/>
    </row>
    <row r="57" spans="1:13" ht="12.75">
      <c r="A57" s="7"/>
      <c r="B57" s="5" t="str">
        <f>CONCATENATE(E9,"-O3/O4")</f>
        <v>geneX-O3/O4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33"/>
    </row>
    <row r="58" spans="1:13" ht="12.75">
      <c r="A58" s="7"/>
      <c r="B58" s="9" t="s">
        <v>16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3"/>
    </row>
    <row r="59" spans="1:13" ht="12.7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33"/>
    </row>
    <row r="60" spans="1:13" ht="12.75">
      <c r="A60" s="7"/>
      <c r="B60" s="1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33"/>
    </row>
    <row r="61" spans="1:13" ht="15">
      <c r="A61" s="7"/>
      <c r="B61" s="12" t="str">
        <f>B41</f>
        <v>geneX-O1</v>
      </c>
      <c r="C61" s="5"/>
      <c r="D61" s="8" t="s">
        <v>9</v>
      </c>
      <c r="E61" s="22" t="str">
        <f>CONCATENATE("GGTCTTAAU",E41)</f>
        <v>GGTCTTAAUcopy-past sequence from Vector NTI</v>
      </c>
      <c r="F61" s="23"/>
      <c r="G61" s="11"/>
      <c r="H61" s="11"/>
      <c r="I61" s="11"/>
      <c r="J61" s="11"/>
      <c r="K61" s="11"/>
      <c r="L61" s="11"/>
      <c r="M61" s="33"/>
    </row>
    <row r="62" spans="1:13" ht="15">
      <c r="A62" s="7"/>
      <c r="B62" s="12" t="str">
        <f>B42</f>
        <v>geneX-O2</v>
      </c>
      <c r="C62" s="5"/>
      <c r="D62" s="8" t="s">
        <v>9</v>
      </c>
      <c r="E62" s="22" t="str">
        <f>CONCATENATE("GGCATTAAU",E42)</f>
        <v>GGCATTAAUcopy-past sequence from Vector NTI</v>
      </c>
      <c r="F62" s="23"/>
      <c r="G62" s="11"/>
      <c r="H62" s="11"/>
      <c r="I62" s="11"/>
      <c r="J62" s="11"/>
      <c r="K62" s="11"/>
      <c r="L62" s="11"/>
      <c r="M62" s="33"/>
    </row>
    <row r="63" spans="1:13" ht="15">
      <c r="A63" s="7"/>
      <c r="B63" s="12" t="str">
        <f>B52</f>
        <v>geneX-O3</v>
      </c>
      <c r="C63" s="5"/>
      <c r="D63" s="8" t="s">
        <v>9</v>
      </c>
      <c r="E63" s="24" t="str">
        <f>CONCATENATE("GGACTTAAU",E52)</f>
        <v>GGACTTAAUcopy-past sequence from Vector NTI</v>
      </c>
      <c r="F63" s="23"/>
      <c r="G63" s="11"/>
      <c r="H63" s="11"/>
      <c r="I63" s="11"/>
      <c r="J63" s="11"/>
      <c r="K63" s="11"/>
      <c r="L63" s="11"/>
      <c r="M63" s="33"/>
    </row>
    <row r="64" spans="1:13" ht="15">
      <c r="A64" s="7"/>
      <c r="B64" s="12" t="str">
        <f>B53</f>
        <v>geneX-O4</v>
      </c>
      <c r="C64" s="5"/>
      <c r="D64" s="8" t="s">
        <v>9</v>
      </c>
      <c r="E64" s="22" t="str">
        <f>CONCATENATE("GGGTTTAAU",E53)</f>
        <v>GGGTTTAAUcopy-past sequence from Vector NTI</v>
      </c>
      <c r="F64" s="23"/>
      <c r="G64" s="11"/>
      <c r="H64" s="11"/>
      <c r="I64" s="11"/>
      <c r="J64" s="11"/>
      <c r="K64" s="11"/>
      <c r="L64" s="11"/>
      <c r="M64" s="33"/>
    </row>
    <row r="65" spans="1:13" ht="12.7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33"/>
    </row>
    <row r="66" spans="1:13" ht="18">
      <c r="A66" s="43" t="s">
        <v>70</v>
      </c>
      <c r="B66" s="40" t="s">
        <v>69</v>
      </c>
      <c r="C66" s="42"/>
      <c r="D66" s="42"/>
      <c r="E66" s="42"/>
      <c r="F66" s="42"/>
      <c r="G66" s="42"/>
      <c r="H66" s="42"/>
      <c r="I66" s="42"/>
      <c r="J66" s="42"/>
      <c r="K66" s="42"/>
      <c r="L66" s="5"/>
      <c r="M66" s="33"/>
    </row>
    <row r="67" spans="1:13" ht="18">
      <c r="A67" s="57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"/>
      <c r="M67" s="33"/>
    </row>
    <row r="68" spans="1:13" ht="12.75">
      <c r="A68" s="7"/>
      <c r="B68" s="17" t="str">
        <f>CONCATENATE(E9,"-O1/O2")</f>
        <v>geneX-O1/O2</v>
      </c>
      <c r="C68" s="17"/>
      <c r="D68" s="5"/>
      <c r="E68" s="5"/>
      <c r="F68" s="5"/>
      <c r="G68" s="8" t="s">
        <v>119</v>
      </c>
      <c r="H68" s="36">
        <f>LEN(B47)+18</f>
        <v>90</v>
      </c>
      <c r="I68" s="5" t="s">
        <v>11</v>
      </c>
      <c r="J68" s="5"/>
      <c r="K68" s="5"/>
      <c r="L68" s="5"/>
      <c r="M68" s="33"/>
    </row>
    <row r="69" spans="1:13" ht="13.5">
      <c r="A69" s="7"/>
      <c r="B69" s="14" t="str">
        <f>CONCATENATE("GGTCTTAAU",B47,"ATTAATGCC")</f>
        <v>GGTCTTAAUinsert the sequence of the amplicon (copy-past sequence from Vector NTI)ATTAATGCC</v>
      </c>
      <c r="C69" s="25"/>
      <c r="D69" s="5"/>
      <c r="E69" s="5"/>
      <c r="F69" s="5"/>
      <c r="G69" s="5"/>
      <c r="H69" s="5"/>
      <c r="I69" s="5"/>
      <c r="J69" s="5"/>
      <c r="K69" s="5"/>
      <c r="L69" s="5"/>
      <c r="M69" s="33"/>
    </row>
    <row r="70" spans="1:13" ht="13.5">
      <c r="A70" s="7"/>
      <c r="B70" s="25"/>
      <c r="C70" s="14"/>
      <c r="D70" s="5"/>
      <c r="E70" s="5"/>
      <c r="F70" s="5"/>
      <c r="G70" s="5"/>
      <c r="H70" s="5"/>
      <c r="I70" s="5"/>
      <c r="J70" s="5"/>
      <c r="K70" s="5"/>
      <c r="L70" s="5"/>
      <c r="M70" s="33"/>
    </row>
    <row r="71" spans="1:13" ht="12.75">
      <c r="A71" s="7"/>
      <c r="B71" s="17" t="str">
        <f>CONCATENATE(E9,"-O3/O4")</f>
        <v>geneX-O3/O4</v>
      </c>
      <c r="C71" s="17"/>
      <c r="D71" s="5"/>
      <c r="E71" s="5"/>
      <c r="F71" s="5"/>
      <c r="G71" s="8" t="s">
        <v>119</v>
      </c>
      <c r="H71" s="36">
        <f>LEN(B58)+18</f>
        <v>90</v>
      </c>
      <c r="I71" s="5" t="s">
        <v>11</v>
      </c>
      <c r="J71" s="5"/>
      <c r="K71" s="5"/>
      <c r="L71" s="5"/>
      <c r="M71" s="33"/>
    </row>
    <row r="72" spans="1:13" ht="12.75">
      <c r="A72" s="7"/>
      <c r="B72" s="5" t="str">
        <f>CONCATENATE("GGACTTAAU",B58,"ATTAAACCC")</f>
        <v>GGACTTAAUinsert the sequence of the amplicon (copy-past sequence from Vector NTI)ATTAAACCC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33"/>
    </row>
    <row r="73" spans="1:13" ht="12.7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33"/>
    </row>
    <row r="74" spans="1:13" ht="12.75">
      <c r="A74" s="7"/>
      <c r="B74" s="17" t="s">
        <v>102</v>
      </c>
      <c r="C74" s="17"/>
      <c r="D74" s="17"/>
      <c r="E74" s="17"/>
      <c r="F74" s="17"/>
      <c r="G74" s="17"/>
      <c r="H74" s="17"/>
      <c r="I74" s="17"/>
      <c r="J74" s="5"/>
      <c r="K74" s="5"/>
      <c r="L74" s="5"/>
      <c r="M74" s="33"/>
    </row>
    <row r="75" spans="1:13" ht="12.75">
      <c r="A75" s="7"/>
      <c r="B75" s="5"/>
      <c r="C75" s="5" t="s">
        <v>78</v>
      </c>
      <c r="D75" s="5"/>
      <c r="E75" s="11" t="str">
        <f>CONCATENATE(B47,"AT")</f>
        <v>insert the sequence of the amplicon (copy-past sequence from Vector NTI)AT</v>
      </c>
      <c r="F75" s="11"/>
      <c r="G75" s="11"/>
      <c r="H75" s="11"/>
      <c r="I75" s="11"/>
      <c r="J75" s="55"/>
      <c r="K75" s="11"/>
      <c r="L75" s="11"/>
      <c r="M75" s="33"/>
    </row>
    <row r="76" spans="1:13" ht="12.75">
      <c r="A76" s="7"/>
      <c r="B76" s="5"/>
      <c r="C76" s="5" t="s">
        <v>77</v>
      </c>
      <c r="D76" s="5"/>
      <c r="E76" s="11" t="str">
        <f>CONCATENATE(B58,"AT")</f>
        <v>insert the sequence of the amplicon (copy-past sequence from Vector NTI)AT</v>
      </c>
      <c r="F76" s="11"/>
      <c r="G76" s="11"/>
      <c r="H76" s="11"/>
      <c r="I76" s="11"/>
      <c r="J76" s="55"/>
      <c r="K76" s="11"/>
      <c r="L76" s="11"/>
      <c r="M76" s="33"/>
    </row>
    <row r="77" spans="1:13" ht="12.7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33"/>
    </row>
    <row r="78" spans="1:13" ht="12.75">
      <c r="A78" s="7"/>
      <c r="B78" s="5"/>
      <c r="C78" s="5" t="s">
        <v>82</v>
      </c>
      <c r="D78" s="5"/>
      <c r="E78" s="5"/>
      <c r="F78" s="5"/>
      <c r="G78" s="5"/>
      <c r="H78" s="5"/>
      <c r="I78" s="5"/>
      <c r="J78" s="5"/>
      <c r="K78" s="5"/>
      <c r="L78" s="5"/>
      <c r="M78" s="33"/>
    </row>
    <row r="79" spans="1:13" ht="12.75">
      <c r="A79" s="7"/>
      <c r="B79" s="5"/>
      <c r="C79" s="5" t="s">
        <v>120</v>
      </c>
      <c r="D79" s="5"/>
      <c r="E79" s="5"/>
      <c r="F79" s="5"/>
      <c r="G79" s="5"/>
      <c r="H79" s="5"/>
      <c r="I79" s="5"/>
      <c r="J79" s="5"/>
      <c r="K79" s="5"/>
      <c r="L79" s="5"/>
      <c r="M79" s="33"/>
    </row>
    <row r="80" spans="1:13" ht="12.75">
      <c r="A80" s="7"/>
      <c r="B80" s="5"/>
      <c r="C80" s="5" t="s">
        <v>121</v>
      </c>
      <c r="D80" s="5"/>
      <c r="E80" s="5"/>
      <c r="F80" s="5"/>
      <c r="G80" s="5"/>
      <c r="H80" s="5"/>
      <c r="I80" s="5"/>
      <c r="J80" s="5"/>
      <c r="K80" s="5"/>
      <c r="L80" s="5"/>
      <c r="M80" s="33"/>
    </row>
    <row r="81" spans="1:13" ht="12.7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3"/>
    </row>
    <row r="82" spans="1:13" ht="12.7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33"/>
    </row>
    <row r="83" spans="1:13" ht="12.75">
      <c r="A83" s="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33"/>
    </row>
    <row r="84" spans="1:13" ht="12.75">
      <c r="A84" s="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33"/>
    </row>
    <row r="85" spans="1:13" ht="12.75">
      <c r="A85" s="7"/>
      <c r="B85" s="18"/>
      <c r="C85" s="26" t="s">
        <v>17</v>
      </c>
      <c r="D85" s="18"/>
      <c r="E85" s="18"/>
      <c r="F85" s="18"/>
      <c r="G85" s="18"/>
      <c r="H85" s="18"/>
      <c r="I85" s="18"/>
      <c r="J85" s="18"/>
      <c r="K85" s="18"/>
      <c r="L85" s="18"/>
      <c r="M85" s="33"/>
    </row>
    <row r="86" spans="1:13" ht="12.75">
      <c r="A86" s="7"/>
      <c r="B86" s="18"/>
      <c r="C86" s="26"/>
      <c r="D86" s="18"/>
      <c r="E86" s="18"/>
      <c r="F86" s="18"/>
      <c r="G86" s="18"/>
      <c r="H86" s="18"/>
      <c r="I86" s="18"/>
      <c r="J86" s="18"/>
      <c r="K86" s="18"/>
      <c r="L86" s="18"/>
      <c r="M86" s="33"/>
    </row>
    <row r="87" spans="1:13" ht="12.75">
      <c r="A87" s="7"/>
      <c r="B87" s="18"/>
      <c r="C87" s="26"/>
      <c r="D87" s="18"/>
      <c r="E87" s="18"/>
      <c r="F87" s="18"/>
      <c r="G87" s="18"/>
      <c r="H87" s="18"/>
      <c r="I87" s="18"/>
      <c r="J87" s="18"/>
      <c r="K87" s="18"/>
      <c r="L87" s="18"/>
      <c r="M87" s="33"/>
    </row>
    <row r="88" spans="1:13" ht="12.75">
      <c r="A88" s="7"/>
      <c r="B88" s="18"/>
      <c r="C88" s="26"/>
      <c r="D88" s="18"/>
      <c r="E88" s="18"/>
      <c r="F88" s="18"/>
      <c r="G88" s="18"/>
      <c r="H88" s="18"/>
      <c r="I88" s="18"/>
      <c r="J88" s="18"/>
      <c r="K88" s="18"/>
      <c r="L88" s="18"/>
      <c r="M88" s="33"/>
    </row>
    <row r="89" spans="1:13" ht="12.75">
      <c r="A89" s="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33"/>
    </row>
    <row r="90" spans="1:13" ht="12.75">
      <c r="A90" s="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33"/>
    </row>
    <row r="91" spans="1:13" ht="12.75">
      <c r="A91" s="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33"/>
    </row>
    <row r="92" spans="1:13" ht="12.75">
      <c r="A92" s="7"/>
      <c r="B92" s="18"/>
      <c r="D92" s="18"/>
      <c r="E92" s="18"/>
      <c r="F92" s="18"/>
      <c r="G92" s="18"/>
      <c r="H92" s="18"/>
      <c r="I92" s="18"/>
      <c r="J92" s="18"/>
      <c r="K92" s="18"/>
      <c r="L92" s="18"/>
      <c r="M92" s="33"/>
    </row>
    <row r="93" spans="1:13" ht="12.75">
      <c r="A93" s="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3"/>
    </row>
    <row r="94" spans="1:13" ht="12.75">
      <c r="A94" s="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33"/>
    </row>
    <row r="95" spans="1:13" ht="12.75">
      <c r="A95" s="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33"/>
    </row>
    <row r="96" spans="1:13" ht="12.75">
      <c r="A96" s="7"/>
      <c r="B96" s="17" t="s">
        <v>18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33"/>
    </row>
    <row r="97" spans="1:13" ht="12.75">
      <c r="A97" s="7"/>
      <c r="B97" s="5"/>
      <c r="C97" s="9" t="s">
        <v>19</v>
      </c>
      <c r="E97" s="9" t="s">
        <v>22</v>
      </c>
      <c r="G97" s="9" t="s">
        <v>23</v>
      </c>
      <c r="H97" s="18"/>
      <c r="I97" s="18"/>
      <c r="J97" s="18"/>
      <c r="K97" s="5"/>
      <c r="L97" s="5"/>
      <c r="M97" s="33"/>
    </row>
    <row r="98" spans="1:13" ht="12.75">
      <c r="A98" s="7"/>
      <c r="B98" s="5"/>
      <c r="C98" s="4"/>
      <c r="D98" s="5"/>
      <c r="E98" s="5"/>
      <c r="F98" s="5"/>
      <c r="G98" s="5"/>
      <c r="H98" s="5"/>
      <c r="I98" s="5"/>
      <c r="J98" s="5"/>
      <c r="K98" s="5"/>
      <c r="L98" s="5"/>
      <c r="M98" s="33"/>
    </row>
    <row r="99" spans="1:13" ht="12.75">
      <c r="A99" s="7"/>
      <c r="B99" s="5"/>
      <c r="C99" s="5"/>
      <c r="D99" s="27" t="s">
        <v>25</v>
      </c>
      <c r="E99" s="5"/>
      <c r="F99" s="64">
        <f>H68+H71+F100+4-36</f>
        <v>8844</v>
      </c>
      <c r="G99" s="5" t="s">
        <v>11</v>
      </c>
      <c r="H99" s="5"/>
      <c r="I99" s="5"/>
      <c r="J99" s="5"/>
      <c r="K99" s="5"/>
      <c r="L99" s="5"/>
      <c r="M99" s="33"/>
    </row>
    <row r="100" spans="1:13" ht="13.5" thickBot="1">
      <c r="A100" s="7"/>
      <c r="B100" s="5"/>
      <c r="C100" s="5"/>
      <c r="D100" s="28" t="s">
        <v>32</v>
      </c>
      <c r="E100" s="29"/>
      <c r="F100" s="63">
        <v>8696</v>
      </c>
      <c r="G100" s="29" t="s">
        <v>11</v>
      </c>
      <c r="H100" s="5" t="s">
        <v>122</v>
      </c>
      <c r="I100" s="5"/>
      <c r="J100" s="5"/>
      <c r="K100" s="5"/>
      <c r="L100" s="5"/>
      <c r="M100" s="33"/>
    </row>
    <row r="101" spans="1:13" ht="12.75">
      <c r="A101" s="7"/>
      <c r="B101" s="5"/>
      <c r="C101" s="5"/>
      <c r="D101" s="27" t="s">
        <v>33</v>
      </c>
      <c r="E101" s="5"/>
      <c r="F101" s="65">
        <f>F100-F99</f>
        <v>-148</v>
      </c>
      <c r="G101" s="5" t="s">
        <v>11</v>
      </c>
      <c r="H101" s="5"/>
      <c r="I101" s="5"/>
      <c r="J101" s="5"/>
      <c r="K101" s="5"/>
      <c r="L101" s="5"/>
      <c r="M101" s="33"/>
    </row>
    <row r="102" spans="1:13" ht="12.75">
      <c r="A102" s="7"/>
      <c r="B102" s="5"/>
      <c r="C102" s="27"/>
      <c r="D102" s="5"/>
      <c r="E102" s="5"/>
      <c r="F102" s="5"/>
      <c r="G102" s="5"/>
      <c r="H102" s="5"/>
      <c r="I102" s="5"/>
      <c r="J102" s="5"/>
      <c r="K102" s="5"/>
      <c r="L102" s="5"/>
      <c r="M102" s="33"/>
    </row>
    <row r="103" spans="1:13" ht="12.75">
      <c r="A103" s="7"/>
      <c r="B103" s="17" t="s">
        <v>123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3"/>
    </row>
    <row r="104" spans="1:13" ht="12.75">
      <c r="A104" s="7"/>
      <c r="B104" s="5"/>
      <c r="C104" s="5"/>
      <c r="D104" s="5"/>
      <c r="E104" s="5" t="s">
        <v>124</v>
      </c>
      <c r="F104" s="5"/>
      <c r="G104" s="5"/>
      <c r="H104" s="5"/>
      <c r="I104" s="5"/>
      <c r="J104" s="5"/>
      <c r="K104" s="5"/>
      <c r="L104" s="5"/>
      <c r="M104" s="33"/>
    </row>
    <row r="105" spans="1:13" ht="12.75">
      <c r="A105" s="7"/>
      <c r="B105" s="5"/>
      <c r="C105" s="4"/>
      <c r="D105" s="9"/>
      <c r="E105" s="66">
        <f>F99</f>
        <v>8844</v>
      </c>
      <c r="F105" s="11" t="s">
        <v>11</v>
      </c>
      <c r="G105" s="30"/>
      <c r="H105" s="5"/>
      <c r="I105" s="5"/>
      <c r="J105" s="5"/>
      <c r="K105" s="5"/>
      <c r="L105" s="5"/>
      <c r="M105" s="33"/>
    </row>
    <row r="106" spans="1:13" ht="12.75">
      <c r="A106" s="7"/>
      <c r="B106" s="5"/>
      <c r="C106" s="4"/>
      <c r="D106" s="9"/>
      <c r="E106" s="66">
        <f>F99</f>
        <v>8844</v>
      </c>
      <c r="F106" s="11" t="s">
        <v>11</v>
      </c>
      <c r="G106" s="30"/>
      <c r="H106" s="5"/>
      <c r="I106" s="5"/>
      <c r="J106" s="5"/>
      <c r="K106" s="5"/>
      <c r="L106" s="5"/>
      <c r="M106" s="33"/>
    </row>
    <row r="107" spans="1:13" ht="12.75">
      <c r="A107" s="7"/>
      <c r="B107" s="5"/>
      <c r="C107" s="4"/>
      <c r="D107" s="4"/>
      <c r="E107" s="67"/>
      <c r="F107" s="5"/>
      <c r="G107" s="30"/>
      <c r="H107" s="5"/>
      <c r="I107" s="5"/>
      <c r="J107" s="5"/>
      <c r="K107" s="5"/>
      <c r="L107" s="5"/>
      <c r="M107" s="33"/>
    </row>
    <row r="108" spans="1:13" ht="12.75">
      <c r="A108" s="7"/>
      <c r="B108" s="17" t="s">
        <v>24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33"/>
    </row>
    <row r="109" spans="1:13" ht="12.75">
      <c r="A109" s="7"/>
      <c r="B109" s="5"/>
      <c r="C109" s="5"/>
      <c r="D109" s="5"/>
      <c r="E109" s="5" t="s">
        <v>27</v>
      </c>
      <c r="F109" s="5"/>
      <c r="G109" s="5" t="s">
        <v>28</v>
      </c>
      <c r="H109" s="5"/>
      <c r="I109" s="5"/>
      <c r="J109" s="5"/>
      <c r="K109" s="5"/>
      <c r="L109" s="5"/>
      <c r="M109" s="33"/>
    </row>
    <row r="110" spans="1:13" ht="12.75">
      <c r="A110" s="7"/>
      <c r="B110" s="5"/>
      <c r="C110" s="4" t="s">
        <v>20</v>
      </c>
      <c r="D110" s="5"/>
      <c r="E110" s="13" t="s">
        <v>30</v>
      </c>
      <c r="F110" s="5" t="s">
        <v>31</v>
      </c>
      <c r="G110" s="13" t="s">
        <v>30</v>
      </c>
      <c r="H110" s="5" t="s">
        <v>26</v>
      </c>
      <c r="I110" s="5"/>
      <c r="J110" s="5"/>
      <c r="K110" s="5"/>
      <c r="L110" s="5"/>
      <c r="M110" s="33"/>
    </row>
    <row r="111" spans="1:13" ht="12.75">
      <c r="A111" s="7"/>
      <c r="B111" s="5"/>
      <c r="C111" s="4" t="s">
        <v>21</v>
      </c>
      <c r="D111" s="5"/>
      <c r="E111" s="13" t="s">
        <v>30</v>
      </c>
      <c r="F111" s="5" t="s">
        <v>31</v>
      </c>
      <c r="G111" s="13" t="s">
        <v>30</v>
      </c>
      <c r="H111" s="5" t="s">
        <v>26</v>
      </c>
      <c r="I111" s="5"/>
      <c r="J111" s="5"/>
      <c r="K111" s="5"/>
      <c r="L111" s="5"/>
      <c r="M111" s="33"/>
    </row>
    <row r="112" spans="1:13" ht="12.75">
      <c r="A112" s="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33"/>
    </row>
    <row r="113" spans="1:13" ht="12.75">
      <c r="A113" s="7"/>
      <c r="B113" s="5"/>
      <c r="C113" s="5"/>
      <c r="D113" s="5"/>
      <c r="E113" s="5"/>
      <c r="F113" s="5"/>
      <c r="G113" s="5"/>
      <c r="H113" s="5"/>
      <c r="I113" s="30"/>
      <c r="J113" s="5"/>
      <c r="K113" s="5"/>
      <c r="L113" s="5"/>
      <c r="M113" s="33"/>
    </row>
    <row r="114" spans="1:13" ht="18">
      <c r="A114" s="43" t="s">
        <v>71</v>
      </c>
      <c r="B114" s="45" t="s">
        <v>72</v>
      </c>
      <c r="C114" s="45"/>
      <c r="D114" s="41"/>
      <c r="E114" s="41"/>
      <c r="F114" s="41"/>
      <c r="G114" s="41"/>
      <c r="H114" s="41"/>
      <c r="I114" s="41"/>
      <c r="J114" s="41"/>
      <c r="K114" s="41"/>
      <c r="L114" s="41"/>
      <c r="M114" s="33"/>
    </row>
    <row r="115" spans="1:13" ht="12.75">
      <c r="A115" s="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33"/>
    </row>
    <row r="116" spans="1:13" ht="12.75">
      <c r="A116" s="7"/>
      <c r="B116" s="17" t="s">
        <v>73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3"/>
    </row>
    <row r="117" spans="1:13" ht="12.75">
      <c r="A117" s="7"/>
      <c r="B117" s="46">
        <v>1</v>
      </c>
      <c r="C117" s="3" t="s">
        <v>96</v>
      </c>
      <c r="D117" s="3"/>
      <c r="E117" s="3"/>
      <c r="F117" s="3"/>
      <c r="G117" s="3"/>
      <c r="H117" s="3"/>
      <c r="I117" s="3"/>
      <c r="J117" s="3"/>
      <c r="K117" s="5"/>
      <c r="L117" s="3"/>
      <c r="M117" s="33"/>
    </row>
    <row r="118" spans="1:13" ht="12.75">
      <c r="A118" s="7"/>
      <c r="B118" s="46"/>
      <c r="C118" s="3" t="s">
        <v>81</v>
      </c>
      <c r="D118" s="3"/>
      <c r="E118" s="3"/>
      <c r="F118" s="3"/>
      <c r="G118" s="3"/>
      <c r="H118" s="3"/>
      <c r="I118" s="3"/>
      <c r="J118" s="3"/>
      <c r="K118" s="5"/>
      <c r="L118" s="3"/>
      <c r="M118" s="33"/>
    </row>
    <row r="119" spans="1:13" ht="12.75">
      <c r="A119" s="7"/>
      <c r="B119" s="46"/>
      <c r="C119" s="3"/>
      <c r="D119" s="3"/>
      <c r="E119" s="3"/>
      <c r="F119" s="3"/>
      <c r="G119" s="3"/>
      <c r="H119" s="3"/>
      <c r="I119" s="3"/>
      <c r="J119" s="3"/>
      <c r="K119" s="5"/>
      <c r="L119" s="3"/>
      <c r="M119" s="33"/>
    </row>
    <row r="120" spans="1:13" ht="12.75">
      <c r="A120" s="7"/>
      <c r="B120" s="47">
        <v>2</v>
      </c>
      <c r="C120" s="3" t="s">
        <v>97</v>
      </c>
      <c r="D120" s="3"/>
      <c r="E120" s="3"/>
      <c r="F120" s="3"/>
      <c r="G120" s="3"/>
      <c r="H120" s="3"/>
      <c r="I120" s="3"/>
      <c r="J120" s="3"/>
      <c r="K120" s="5"/>
      <c r="L120" s="3"/>
      <c r="M120" s="33"/>
    </row>
    <row r="121" spans="1:13" ht="12.75">
      <c r="A121" s="7"/>
      <c r="B121" s="46"/>
      <c r="C121" s="3" t="s">
        <v>98</v>
      </c>
      <c r="D121" s="3"/>
      <c r="E121" s="3"/>
      <c r="F121" s="3"/>
      <c r="G121" s="3"/>
      <c r="H121" s="3"/>
      <c r="I121" s="3"/>
      <c r="J121" s="3"/>
      <c r="K121" s="5"/>
      <c r="L121" s="3"/>
      <c r="M121" s="33"/>
    </row>
    <row r="122" spans="1:13" ht="12.75">
      <c r="A122" s="7"/>
      <c r="B122" s="46"/>
      <c r="C122" s="3" t="s">
        <v>74</v>
      </c>
      <c r="D122" s="3"/>
      <c r="E122" s="3"/>
      <c r="F122" s="3"/>
      <c r="G122" s="3"/>
      <c r="H122" s="3"/>
      <c r="I122" s="3"/>
      <c r="J122" s="3"/>
      <c r="K122" s="5"/>
      <c r="L122" s="3"/>
      <c r="M122" s="33"/>
    </row>
    <row r="123" spans="1:13" ht="12.75">
      <c r="A123" s="7"/>
      <c r="B123" s="46"/>
      <c r="C123" s="3"/>
      <c r="D123" s="3"/>
      <c r="E123" s="3"/>
      <c r="F123" s="3"/>
      <c r="G123" s="3"/>
      <c r="H123" s="3"/>
      <c r="I123" s="3"/>
      <c r="J123" s="3"/>
      <c r="K123" s="5"/>
      <c r="L123" s="3"/>
      <c r="M123" s="33"/>
    </row>
    <row r="124" spans="1:13" ht="12.75">
      <c r="A124" s="7"/>
      <c r="B124" s="47">
        <v>3</v>
      </c>
      <c r="C124" s="3" t="s">
        <v>75</v>
      </c>
      <c r="D124" s="3"/>
      <c r="E124" s="3"/>
      <c r="F124" s="3"/>
      <c r="G124" s="3"/>
      <c r="H124" s="3"/>
      <c r="I124" s="3"/>
      <c r="J124" s="3"/>
      <c r="K124" s="5"/>
      <c r="L124" s="3"/>
      <c r="M124" s="33"/>
    </row>
    <row r="125" spans="1:13" ht="12.75">
      <c r="A125" s="7"/>
      <c r="B125" s="5"/>
      <c r="C125" s="3" t="s">
        <v>99</v>
      </c>
      <c r="D125" s="3"/>
      <c r="E125" s="3"/>
      <c r="F125" s="3"/>
      <c r="G125" s="3"/>
      <c r="H125" s="3"/>
      <c r="I125" s="3"/>
      <c r="J125" s="3"/>
      <c r="K125" s="3"/>
      <c r="L125" s="3"/>
      <c r="M125" s="33"/>
    </row>
    <row r="126" spans="1:13" ht="12.75">
      <c r="A126" s="7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3"/>
    </row>
    <row r="127" spans="1:13" ht="12.75">
      <c r="A127" s="7"/>
      <c r="B127" s="47">
        <v>4</v>
      </c>
      <c r="C127" s="3" t="s">
        <v>100</v>
      </c>
      <c r="D127" s="3"/>
      <c r="E127" s="3"/>
      <c r="F127" s="3"/>
      <c r="G127" s="3"/>
      <c r="H127" s="3"/>
      <c r="I127" s="3"/>
      <c r="J127" s="3"/>
      <c r="K127" s="3"/>
      <c r="L127" s="3"/>
      <c r="M127" s="33"/>
    </row>
    <row r="128" spans="1:13" ht="12.75">
      <c r="A128" s="7"/>
      <c r="B128" s="5"/>
      <c r="C128" s="3" t="s">
        <v>101</v>
      </c>
      <c r="D128" s="3"/>
      <c r="E128" s="3"/>
      <c r="F128" s="3"/>
      <c r="G128" s="3"/>
      <c r="H128" s="3"/>
      <c r="I128" s="3"/>
      <c r="J128" s="3"/>
      <c r="K128" s="3"/>
      <c r="L128" s="3"/>
      <c r="M128" s="33"/>
    </row>
    <row r="129" spans="1:13" ht="12.75">
      <c r="A129" s="7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3"/>
    </row>
    <row r="130" spans="1:13" ht="12.75">
      <c r="A130" s="7"/>
      <c r="B130" s="17" t="s">
        <v>76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33"/>
    </row>
    <row r="131" spans="1:13" ht="12.75">
      <c r="A131" s="7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18"/>
      <c r="M131" s="33"/>
    </row>
    <row r="132" spans="1:13" ht="12.75">
      <c r="A132" s="7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18"/>
      <c r="M132" s="33"/>
    </row>
    <row r="133" spans="1:13" ht="12.75">
      <c r="A133" s="7"/>
      <c r="B133" s="19"/>
      <c r="C133" s="21" t="s">
        <v>6</v>
      </c>
      <c r="D133" s="20"/>
      <c r="E133" s="20"/>
      <c r="F133" s="20"/>
      <c r="G133" s="20"/>
      <c r="H133" s="20"/>
      <c r="I133" s="20"/>
      <c r="J133" s="20"/>
      <c r="K133" s="20"/>
      <c r="L133" s="18"/>
      <c r="M133" s="33"/>
    </row>
    <row r="134" spans="1:13" ht="12.75">
      <c r="A134" s="7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18"/>
      <c r="M134" s="33"/>
    </row>
    <row r="135" spans="1:13" ht="12.75">
      <c r="A135" s="7"/>
      <c r="B135" s="19"/>
      <c r="C135" s="20"/>
      <c r="D135" s="20" t="s">
        <v>15</v>
      </c>
      <c r="E135" s="20"/>
      <c r="F135" s="20"/>
      <c r="G135" s="20"/>
      <c r="H135" s="20"/>
      <c r="I135" s="20"/>
      <c r="J135" s="20"/>
      <c r="K135" s="20"/>
      <c r="L135" s="18"/>
      <c r="M135" s="33"/>
    </row>
    <row r="136" spans="1:13" ht="12.75">
      <c r="A136" s="7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18"/>
      <c r="M136" s="33"/>
    </row>
    <row r="137" spans="1:13" ht="12.75">
      <c r="A137" s="7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18"/>
      <c r="M137" s="33"/>
    </row>
    <row r="138" spans="1:13" ht="12.75">
      <c r="A138" s="7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18"/>
      <c r="M138" s="33"/>
    </row>
    <row r="139" spans="1:13" ht="12.75">
      <c r="A139" s="7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18"/>
      <c r="M139" s="33"/>
    </row>
    <row r="140" spans="1:13" ht="12.75">
      <c r="A140" s="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18"/>
      <c r="M140" s="33"/>
    </row>
    <row r="141" spans="1:13" ht="12.75">
      <c r="A141" s="7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18"/>
      <c r="M141" s="33"/>
    </row>
    <row r="142" spans="1:13" ht="12.75">
      <c r="A142" s="7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18"/>
      <c r="M142" s="33"/>
    </row>
    <row r="143" spans="1:13" ht="12.75">
      <c r="A143" s="7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18"/>
      <c r="M143" s="33"/>
    </row>
    <row r="144" spans="1:13" ht="12.75">
      <c r="A144" s="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18"/>
      <c r="M144" s="33"/>
    </row>
    <row r="145" spans="1:13" ht="12.75">
      <c r="A145" s="7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3"/>
    </row>
    <row r="146" spans="1:13" ht="12.75">
      <c r="A146" s="7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3"/>
    </row>
    <row r="147" spans="1:13" ht="12.75">
      <c r="A147" s="7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3"/>
    </row>
    <row r="148" spans="1:13" ht="12.75">
      <c r="A148" s="7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3"/>
    </row>
    <row r="149" spans="1:13" ht="12.75">
      <c r="A149" s="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3"/>
    </row>
    <row r="150" spans="1:13" ht="18">
      <c r="A150" s="48">
        <v>4</v>
      </c>
      <c r="B150" s="49" t="s">
        <v>34</v>
      </c>
      <c r="C150" s="50"/>
      <c r="D150" s="50"/>
      <c r="E150" s="51"/>
      <c r="F150" s="51"/>
      <c r="G150" s="5"/>
      <c r="H150" s="5"/>
      <c r="I150" s="5"/>
      <c r="J150" s="5"/>
      <c r="K150" s="5"/>
      <c r="L150" s="5"/>
      <c r="M150" s="33"/>
    </row>
    <row r="151" spans="1:63" s="32" customFormat="1" ht="12.75">
      <c r="A151" s="52"/>
      <c r="B151" s="53"/>
      <c r="C151" s="54"/>
      <c r="D151" s="54"/>
      <c r="E151" s="54"/>
      <c r="F151" s="5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</row>
    <row r="152" spans="1:13" ht="12.75">
      <c r="A152" s="7"/>
      <c r="B152" s="5" t="s">
        <v>35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3"/>
    </row>
    <row r="153" spans="1:13" ht="12.75">
      <c r="A153" s="7"/>
      <c r="B153" s="5" t="s">
        <v>36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3"/>
    </row>
    <row r="154" spans="1:13" ht="12.75">
      <c r="A154" s="7"/>
      <c r="B154" s="5" t="s">
        <v>37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3"/>
    </row>
    <row r="155" spans="1:13" ht="12.75">
      <c r="A155" s="7"/>
      <c r="B155" s="5"/>
      <c r="C155" s="5" t="s">
        <v>38</v>
      </c>
      <c r="D155" s="5"/>
      <c r="E155" s="5" t="s">
        <v>39</v>
      </c>
      <c r="F155" s="5"/>
      <c r="G155" s="5"/>
      <c r="H155" s="5"/>
      <c r="I155" s="5"/>
      <c r="J155" s="5"/>
      <c r="K155" s="5"/>
      <c r="L155" s="5"/>
      <c r="M155" s="33"/>
    </row>
    <row r="156" spans="1:13" ht="12.75">
      <c r="A156" s="7"/>
      <c r="B156" s="5"/>
      <c r="C156" s="5"/>
      <c r="D156" s="5"/>
      <c r="E156" s="5" t="s">
        <v>40</v>
      </c>
      <c r="F156" s="5"/>
      <c r="G156" s="5"/>
      <c r="H156" s="5"/>
      <c r="I156" s="5"/>
      <c r="J156" s="5"/>
      <c r="K156" s="5"/>
      <c r="L156" s="5"/>
      <c r="M156" s="33"/>
    </row>
    <row r="157" spans="1:13" ht="12.75">
      <c r="A157" s="7"/>
      <c r="B157" s="5"/>
      <c r="C157" s="5"/>
      <c r="D157" s="5"/>
      <c r="E157" s="5" t="s">
        <v>41</v>
      </c>
      <c r="F157" s="5"/>
      <c r="G157" s="5"/>
      <c r="H157" s="5"/>
      <c r="I157" s="5"/>
      <c r="J157" s="5"/>
      <c r="K157" s="5"/>
      <c r="L157" s="5"/>
      <c r="M157" s="33"/>
    </row>
    <row r="158" spans="1:13" ht="12.75">
      <c r="A158" s="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3"/>
    </row>
    <row r="159" spans="1:13" ht="12.75">
      <c r="A159" s="7"/>
      <c r="B159" s="5"/>
      <c r="C159" s="5" t="s">
        <v>88</v>
      </c>
      <c r="D159" s="5"/>
      <c r="E159" s="5" t="s">
        <v>106</v>
      </c>
      <c r="F159" s="5"/>
      <c r="G159" s="5"/>
      <c r="H159" s="5"/>
      <c r="I159" s="5"/>
      <c r="J159" s="5"/>
      <c r="K159" s="5"/>
      <c r="L159" s="5"/>
      <c r="M159" s="33"/>
    </row>
    <row r="160" spans="1:13" ht="12.75">
      <c r="A160" s="7"/>
      <c r="B160" s="5"/>
      <c r="C160" s="5"/>
      <c r="D160" s="5"/>
      <c r="E160" s="5" t="s">
        <v>107</v>
      </c>
      <c r="F160" s="5"/>
      <c r="G160" s="5"/>
      <c r="H160" s="5"/>
      <c r="I160" s="5"/>
      <c r="J160" s="5"/>
      <c r="K160" s="5"/>
      <c r="L160" s="5"/>
      <c r="M160" s="33"/>
    </row>
    <row r="161" spans="1:13" ht="12.75">
      <c r="A161" s="7"/>
      <c r="B161" s="5"/>
      <c r="C161" s="5"/>
      <c r="D161" s="5"/>
      <c r="E161" s="5" t="s">
        <v>108</v>
      </c>
      <c r="F161" s="5"/>
      <c r="G161" s="5"/>
      <c r="H161" s="5"/>
      <c r="I161" s="5"/>
      <c r="J161" s="5"/>
      <c r="K161" s="5"/>
      <c r="L161" s="5"/>
      <c r="M161" s="33"/>
    </row>
    <row r="162" spans="1:13" ht="12.75">
      <c r="A162" s="7"/>
      <c r="B162" s="5"/>
      <c r="C162" s="5"/>
      <c r="D162" s="5"/>
      <c r="E162" s="5" t="s">
        <v>109</v>
      </c>
      <c r="F162" s="5"/>
      <c r="G162" s="5"/>
      <c r="H162" s="5"/>
      <c r="I162" s="5"/>
      <c r="J162" s="5"/>
      <c r="K162" s="5"/>
      <c r="L162" s="5"/>
      <c r="M162" s="33"/>
    </row>
    <row r="163" spans="1:13" ht="12.75">
      <c r="A163" s="7"/>
      <c r="B163" s="5"/>
      <c r="C163" s="5"/>
      <c r="D163" s="5"/>
      <c r="E163" s="5" t="s">
        <v>110</v>
      </c>
      <c r="F163" s="5"/>
      <c r="G163" s="5"/>
      <c r="H163" s="5"/>
      <c r="I163" s="5"/>
      <c r="J163" s="5"/>
      <c r="K163" s="5"/>
      <c r="L163" s="5"/>
      <c r="M163" s="33"/>
    </row>
    <row r="164" spans="1:13" ht="12.75">
      <c r="A164" s="7"/>
      <c r="B164" s="5"/>
      <c r="C164" s="5"/>
      <c r="D164" s="5"/>
      <c r="E164" s="5" t="s">
        <v>111</v>
      </c>
      <c r="F164" s="5"/>
      <c r="G164" s="5"/>
      <c r="H164" s="5"/>
      <c r="I164" s="5"/>
      <c r="J164" s="5"/>
      <c r="K164" s="5"/>
      <c r="L164" s="5"/>
      <c r="M164" s="33"/>
    </row>
    <row r="165" spans="1:13" ht="12.75">
      <c r="A165" s="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3"/>
    </row>
    <row r="166" spans="1:13" ht="12.75">
      <c r="A166" s="7"/>
      <c r="B166" s="5"/>
      <c r="C166" s="5" t="s">
        <v>91</v>
      </c>
      <c r="D166" s="5"/>
      <c r="E166" s="5" t="s">
        <v>92</v>
      </c>
      <c r="F166" s="5"/>
      <c r="G166" s="5"/>
      <c r="H166" s="5"/>
      <c r="I166" s="5"/>
      <c r="J166" s="5"/>
      <c r="K166" s="5"/>
      <c r="L166" s="5"/>
      <c r="M166" s="33"/>
    </row>
    <row r="167" spans="1:13" ht="12.75">
      <c r="A167" s="7"/>
      <c r="B167" s="5"/>
      <c r="C167" s="5"/>
      <c r="D167" s="5"/>
      <c r="E167" s="5" t="s">
        <v>93</v>
      </c>
      <c r="F167" s="5"/>
      <c r="G167" s="5"/>
      <c r="H167" s="5"/>
      <c r="I167" s="5"/>
      <c r="J167" s="5"/>
      <c r="K167" s="5"/>
      <c r="L167" s="5"/>
      <c r="M167" s="33"/>
    </row>
    <row r="168" spans="1:13" ht="12.75">
      <c r="A168" s="7"/>
      <c r="B168" s="5"/>
      <c r="C168" s="5"/>
      <c r="D168" s="5"/>
      <c r="E168" s="5" t="s">
        <v>51</v>
      </c>
      <c r="F168" s="5"/>
      <c r="G168" s="5"/>
      <c r="H168" s="5"/>
      <c r="I168" s="5"/>
      <c r="J168" s="5"/>
      <c r="K168" s="5"/>
      <c r="L168" s="5"/>
      <c r="M168" s="33"/>
    </row>
    <row r="169" spans="1:13" ht="12.75">
      <c r="A169" s="7"/>
      <c r="B169" s="5"/>
      <c r="C169" s="5"/>
      <c r="D169" s="5"/>
      <c r="E169" s="5" t="s">
        <v>42</v>
      </c>
      <c r="F169" s="5"/>
      <c r="G169" s="5"/>
      <c r="H169" s="5"/>
      <c r="I169" s="5"/>
      <c r="J169" s="5"/>
      <c r="K169" s="5"/>
      <c r="L169" s="5"/>
      <c r="M169" s="33"/>
    </row>
    <row r="170" spans="1:13" ht="12.75">
      <c r="A170" s="7"/>
      <c r="B170" s="5"/>
      <c r="C170" s="5"/>
      <c r="D170" s="5"/>
      <c r="E170" s="5" t="s">
        <v>43</v>
      </c>
      <c r="F170" s="5"/>
      <c r="G170" s="5"/>
      <c r="H170" s="5"/>
      <c r="I170" s="5"/>
      <c r="J170" s="5"/>
      <c r="K170" s="5"/>
      <c r="L170" s="5"/>
      <c r="M170" s="33"/>
    </row>
    <row r="171" spans="1:13" ht="12.75">
      <c r="A171" s="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3"/>
    </row>
    <row r="172" spans="1:13" ht="12.75">
      <c r="A172" s="7"/>
      <c r="B172" s="5"/>
      <c r="C172" s="5" t="s">
        <v>89</v>
      </c>
      <c r="D172" s="5"/>
      <c r="E172" s="5" t="s">
        <v>44</v>
      </c>
      <c r="F172" s="5"/>
      <c r="G172" s="5"/>
      <c r="H172" s="5"/>
      <c r="I172" s="5"/>
      <c r="J172" s="5"/>
      <c r="K172" s="5"/>
      <c r="L172" s="5"/>
      <c r="M172" s="33"/>
    </row>
    <row r="173" spans="1:13" ht="12.75">
      <c r="A173" s="7"/>
      <c r="B173" s="5"/>
      <c r="C173" s="5"/>
      <c r="D173" s="5"/>
      <c r="E173" s="5" t="s">
        <v>94</v>
      </c>
      <c r="F173" s="5"/>
      <c r="G173" s="5"/>
      <c r="H173" s="5"/>
      <c r="I173" s="5"/>
      <c r="J173" s="5"/>
      <c r="K173" s="5"/>
      <c r="L173" s="5"/>
      <c r="M173" s="33"/>
    </row>
    <row r="174" spans="1:13" ht="12.75">
      <c r="A174" s="7"/>
      <c r="B174" s="5"/>
      <c r="C174" s="5"/>
      <c r="D174" s="5"/>
      <c r="E174" s="5" t="s">
        <v>45</v>
      </c>
      <c r="F174" s="5"/>
      <c r="G174" s="5"/>
      <c r="H174" s="5"/>
      <c r="I174" s="5"/>
      <c r="J174" s="5"/>
      <c r="K174" s="5"/>
      <c r="L174" s="5"/>
      <c r="M174" s="33"/>
    </row>
    <row r="175" spans="1:13" ht="12.75">
      <c r="A175" s="7"/>
      <c r="B175" s="5"/>
      <c r="C175" s="5"/>
      <c r="D175" s="5"/>
      <c r="E175" s="5" t="s">
        <v>42</v>
      </c>
      <c r="F175" s="5"/>
      <c r="G175" s="5"/>
      <c r="H175" s="5"/>
      <c r="I175" s="5"/>
      <c r="J175" s="5"/>
      <c r="K175" s="5"/>
      <c r="L175" s="5"/>
      <c r="M175" s="33"/>
    </row>
    <row r="176" spans="1:13" ht="12.75">
      <c r="A176" s="7"/>
      <c r="B176" s="5"/>
      <c r="C176" s="5"/>
      <c r="D176" s="5"/>
      <c r="E176" s="5" t="s">
        <v>43</v>
      </c>
      <c r="F176" s="5"/>
      <c r="G176" s="5"/>
      <c r="H176" s="5"/>
      <c r="I176" s="5"/>
      <c r="J176" s="5"/>
      <c r="K176" s="5"/>
      <c r="L176" s="5"/>
      <c r="M176" s="33"/>
    </row>
    <row r="177" spans="1:13" ht="12.75">
      <c r="A177" s="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3"/>
    </row>
    <row r="178" spans="1:13" ht="13.5">
      <c r="A178" s="7"/>
      <c r="B178" s="5"/>
      <c r="C178" s="5" t="s">
        <v>54</v>
      </c>
      <c r="D178" s="5"/>
      <c r="E178" s="8" t="s">
        <v>46</v>
      </c>
      <c r="F178" s="34" t="s">
        <v>55</v>
      </c>
      <c r="G178" s="11"/>
      <c r="H178" s="11"/>
      <c r="I178" s="11"/>
      <c r="J178" s="11"/>
      <c r="K178" s="11"/>
      <c r="L178" s="11"/>
      <c r="M178" s="33"/>
    </row>
    <row r="179" spans="1:13" ht="13.5">
      <c r="A179" s="7"/>
      <c r="B179" s="5"/>
      <c r="C179" s="5" t="s">
        <v>53</v>
      </c>
      <c r="D179" s="5"/>
      <c r="E179" s="8" t="s">
        <v>46</v>
      </c>
      <c r="F179" s="34" t="s">
        <v>56</v>
      </c>
      <c r="G179" s="11"/>
      <c r="H179" s="11"/>
      <c r="I179" s="11"/>
      <c r="J179" s="11"/>
      <c r="K179" s="11"/>
      <c r="L179" s="11"/>
      <c r="M179" s="33"/>
    </row>
    <row r="180" spans="1:13" ht="12.75">
      <c r="A180" s="7"/>
      <c r="B180" s="5"/>
      <c r="C180" s="5"/>
      <c r="D180" s="5" t="s">
        <v>49</v>
      </c>
      <c r="E180" s="5"/>
      <c r="F180" s="36">
        <v>588</v>
      </c>
      <c r="G180" s="5" t="s">
        <v>11</v>
      </c>
      <c r="H180" s="5"/>
      <c r="I180" s="5"/>
      <c r="J180" s="5"/>
      <c r="K180" s="5"/>
      <c r="L180" s="5"/>
      <c r="M180" s="33"/>
    </row>
    <row r="181" spans="1:13" ht="12.75">
      <c r="A181" s="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3"/>
    </row>
    <row r="182" spans="1:13" ht="12.75">
      <c r="A182" s="7"/>
      <c r="B182" s="5"/>
      <c r="C182" s="5" t="str">
        <f>CONCATENATE(E9,"-OT1")</f>
        <v>geneX-OT1</v>
      </c>
      <c r="D182" s="5"/>
      <c r="E182" s="8" t="s">
        <v>46</v>
      </c>
      <c r="F182" s="9" t="s">
        <v>80</v>
      </c>
      <c r="G182" s="18"/>
      <c r="H182" s="18"/>
      <c r="I182" s="18"/>
      <c r="J182" s="18"/>
      <c r="K182" s="18"/>
      <c r="L182" s="18"/>
      <c r="M182" s="33"/>
    </row>
    <row r="183" spans="1:13" ht="12.75">
      <c r="A183" s="7"/>
      <c r="B183" s="5"/>
      <c r="C183" s="5" t="str">
        <f>CONCATENATE(E9,"-OT2")</f>
        <v>geneX-OT2</v>
      </c>
      <c r="D183" s="5"/>
      <c r="E183" s="8" t="s">
        <v>46</v>
      </c>
      <c r="F183" s="9" t="s">
        <v>80</v>
      </c>
      <c r="G183" s="18"/>
      <c r="H183" s="18"/>
      <c r="I183" s="18"/>
      <c r="J183" s="18"/>
      <c r="K183" s="18"/>
      <c r="L183" s="18"/>
      <c r="M183" s="33"/>
    </row>
    <row r="184" spans="1:13" ht="12.75">
      <c r="A184" s="7"/>
      <c r="B184" s="5"/>
      <c r="C184" s="5"/>
      <c r="D184" s="5" t="s">
        <v>49</v>
      </c>
      <c r="E184" s="5"/>
      <c r="F184" s="35"/>
      <c r="G184" s="5" t="s">
        <v>11</v>
      </c>
      <c r="H184" s="5"/>
      <c r="I184" s="5"/>
      <c r="J184" s="5"/>
      <c r="K184" s="5"/>
      <c r="L184" s="5"/>
      <c r="M184" s="33"/>
    </row>
    <row r="185" spans="1:13" ht="12.75">
      <c r="A185" s="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3"/>
    </row>
    <row r="186" spans="1:13" ht="12.75">
      <c r="A186" s="7"/>
      <c r="B186" s="5"/>
      <c r="C186" s="5" t="str">
        <f>CONCATENATE(E9,"-OT3")</f>
        <v>geneX-OT3</v>
      </c>
      <c r="D186" s="5"/>
      <c r="E186" s="8" t="s">
        <v>46</v>
      </c>
      <c r="F186" s="9" t="s">
        <v>80</v>
      </c>
      <c r="G186" s="18"/>
      <c r="H186" s="18"/>
      <c r="I186" s="18"/>
      <c r="J186" s="18"/>
      <c r="K186" s="18"/>
      <c r="L186" s="18"/>
      <c r="M186" s="33"/>
    </row>
    <row r="187" spans="1:13" ht="13.5">
      <c r="A187" s="7"/>
      <c r="B187" s="5"/>
      <c r="C187" s="5" t="s">
        <v>90</v>
      </c>
      <c r="D187" s="5"/>
      <c r="E187" s="8" t="s">
        <v>46</v>
      </c>
      <c r="F187" s="34" t="s">
        <v>95</v>
      </c>
      <c r="G187" s="11"/>
      <c r="H187" s="11"/>
      <c r="I187" s="11"/>
      <c r="J187" s="11"/>
      <c r="K187" s="11"/>
      <c r="L187" s="11"/>
      <c r="M187" s="33"/>
    </row>
    <row r="188" spans="1:13" ht="12.75">
      <c r="A188" s="7"/>
      <c r="B188" s="5"/>
      <c r="C188" s="5"/>
      <c r="D188" s="5" t="s">
        <v>49</v>
      </c>
      <c r="E188" s="5"/>
      <c r="F188" s="35"/>
      <c r="G188" s="5" t="s">
        <v>11</v>
      </c>
      <c r="H188" s="5"/>
      <c r="I188" s="5"/>
      <c r="J188" s="5"/>
      <c r="K188" s="5"/>
      <c r="L188" s="5"/>
      <c r="M188" s="33"/>
    </row>
    <row r="189" spans="1:13" ht="12.7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3"/>
    </row>
    <row r="190" spans="1:13" ht="12.75">
      <c r="A190" s="7"/>
      <c r="B190" s="5"/>
      <c r="C190" s="5" t="str">
        <f>CONCATENATE(E9,"-OT4")</f>
        <v>geneX-OT4</v>
      </c>
      <c r="D190" s="5"/>
      <c r="E190" s="8" t="s">
        <v>46</v>
      </c>
      <c r="F190" s="9" t="s">
        <v>80</v>
      </c>
      <c r="G190" s="18"/>
      <c r="H190" s="18"/>
      <c r="I190" s="18"/>
      <c r="J190" s="18"/>
      <c r="K190" s="18"/>
      <c r="L190" s="18"/>
      <c r="M190" s="33"/>
    </row>
    <row r="191" spans="1:13" ht="13.5">
      <c r="A191" s="7"/>
      <c r="B191" s="5"/>
      <c r="C191" s="5" t="s">
        <v>50</v>
      </c>
      <c r="D191" s="5"/>
      <c r="E191" s="8" t="s">
        <v>46</v>
      </c>
      <c r="F191" s="34" t="s">
        <v>52</v>
      </c>
      <c r="G191" s="11"/>
      <c r="H191" s="11"/>
      <c r="I191" s="11"/>
      <c r="J191" s="11"/>
      <c r="K191" s="11"/>
      <c r="L191" s="11"/>
      <c r="M191" s="33"/>
    </row>
    <row r="192" spans="1:13" ht="12.75">
      <c r="A192" s="7"/>
      <c r="B192" s="5"/>
      <c r="C192" s="5"/>
      <c r="D192" s="5" t="s">
        <v>49</v>
      </c>
      <c r="E192" s="5"/>
      <c r="F192" s="35"/>
      <c r="G192" s="5" t="s">
        <v>11</v>
      </c>
      <c r="H192" s="5"/>
      <c r="I192" s="5"/>
      <c r="J192" s="5"/>
      <c r="K192" s="5"/>
      <c r="L192" s="5"/>
      <c r="M192" s="33"/>
    </row>
    <row r="193" spans="1:13" ht="12.75">
      <c r="A193" s="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3"/>
    </row>
    <row r="194" spans="1:13" ht="12.75">
      <c r="A194" s="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3"/>
    </row>
    <row r="195" spans="1:13" ht="12.75">
      <c r="A195" s="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3"/>
    </row>
    <row r="196" spans="1:13" ht="12.75">
      <c r="A196" s="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3"/>
    </row>
    <row r="197" spans="1:13" ht="12.75">
      <c r="A197" s="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3"/>
    </row>
    <row r="198" spans="1:13" ht="12.75">
      <c r="A198" s="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3"/>
    </row>
    <row r="199" spans="1:13" ht="18">
      <c r="A199" s="43" t="s">
        <v>79</v>
      </c>
      <c r="B199" s="45" t="s">
        <v>57</v>
      </c>
      <c r="C199" s="41"/>
      <c r="D199" s="41"/>
      <c r="E199" s="41"/>
      <c r="F199" s="5"/>
      <c r="G199" s="5"/>
      <c r="H199" s="5"/>
      <c r="I199" s="5"/>
      <c r="J199" s="5"/>
      <c r="K199" s="5"/>
      <c r="L199" s="5"/>
      <c r="M199" s="33"/>
    </row>
    <row r="200" spans="1:13" ht="12.75">
      <c r="A200" s="7"/>
      <c r="B200" s="5"/>
      <c r="C200" s="17"/>
      <c r="D200" s="5"/>
      <c r="E200" s="5"/>
      <c r="F200" s="5"/>
      <c r="G200" s="5"/>
      <c r="H200" s="5"/>
      <c r="I200" s="5"/>
      <c r="J200" s="5"/>
      <c r="K200" s="5"/>
      <c r="L200" s="5"/>
      <c r="M200" s="33"/>
    </row>
    <row r="201" spans="1:13" ht="12.75">
      <c r="A201" s="7"/>
      <c r="B201" s="5"/>
      <c r="C201" s="17" t="s">
        <v>58</v>
      </c>
      <c r="D201" s="5"/>
      <c r="E201" s="5"/>
      <c r="F201" s="5"/>
      <c r="G201" s="5"/>
      <c r="H201" s="5"/>
      <c r="I201" s="5"/>
      <c r="J201" s="5"/>
      <c r="K201" s="5"/>
      <c r="L201" s="5"/>
      <c r="M201" s="33"/>
    </row>
    <row r="202" spans="1:13" ht="12.75">
      <c r="A202" s="7"/>
      <c r="B202" s="5"/>
      <c r="C202" s="5"/>
      <c r="D202" s="5" t="str">
        <f>B61</f>
        <v>geneX-O1</v>
      </c>
      <c r="E202" s="8" t="s">
        <v>46</v>
      </c>
      <c r="F202" s="5" t="str">
        <f>E61</f>
        <v>GGTCTTAAUcopy-past sequence from Vector NTI</v>
      </c>
      <c r="G202" s="5"/>
      <c r="H202" s="5"/>
      <c r="I202" s="5"/>
      <c r="J202" s="5"/>
      <c r="K202" s="5"/>
      <c r="L202" s="5"/>
      <c r="M202" s="33"/>
    </row>
    <row r="203" spans="1:13" ht="12.75">
      <c r="A203" s="7"/>
      <c r="B203" s="5"/>
      <c r="C203" s="5"/>
      <c r="D203" s="5" t="str">
        <f>B62</f>
        <v>geneX-O2</v>
      </c>
      <c r="E203" s="8" t="s">
        <v>46</v>
      </c>
      <c r="F203" s="5" t="str">
        <f>E62</f>
        <v>GGCATTAAUcopy-past sequence from Vector NTI</v>
      </c>
      <c r="G203" s="5"/>
      <c r="H203" s="5"/>
      <c r="I203" s="5"/>
      <c r="J203" s="5"/>
      <c r="K203" s="5"/>
      <c r="L203" s="5"/>
      <c r="M203" s="33"/>
    </row>
    <row r="204" spans="1:13" ht="12.75">
      <c r="A204" s="7"/>
      <c r="B204" s="5"/>
      <c r="C204" s="5"/>
      <c r="D204" s="5" t="str">
        <f>B63</f>
        <v>geneX-O3</v>
      </c>
      <c r="E204" s="8" t="s">
        <v>46</v>
      </c>
      <c r="F204" s="5" t="str">
        <f>E63</f>
        <v>GGACTTAAUcopy-past sequence from Vector NTI</v>
      </c>
      <c r="G204" s="5"/>
      <c r="H204" s="5"/>
      <c r="I204" s="5"/>
      <c r="J204" s="5"/>
      <c r="K204" s="5"/>
      <c r="L204" s="5"/>
      <c r="M204" s="33"/>
    </row>
    <row r="205" spans="1:13" ht="12.75">
      <c r="A205" s="7"/>
      <c r="B205" s="5"/>
      <c r="C205" s="5"/>
      <c r="D205" s="5" t="str">
        <f>B64</f>
        <v>geneX-O4</v>
      </c>
      <c r="E205" s="8" t="s">
        <v>46</v>
      </c>
      <c r="F205" s="5" t="str">
        <f>E64</f>
        <v>GGGTTTAAUcopy-past sequence from Vector NTI</v>
      </c>
      <c r="G205" s="5"/>
      <c r="H205" s="5"/>
      <c r="I205" s="5"/>
      <c r="J205" s="5"/>
      <c r="K205" s="5"/>
      <c r="L205" s="5"/>
      <c r="M205" s="33"/>
    </row>
    <row r="206" spans="1:13" ht="12.75">
      <c r="A206" s="7"/>
      <c r="B206" s="5"/>
      <c r="C206" s="5"/>
      <c r="D206" s="5" t="str">
        <f>C182</f>
        <v>geneX-OT1</v>
      </c>
      <c r="E206" s="8" t="s">
        <v>46</v>
      </c>
      <c r="F206" s="5" t="str">
        <f>F182</f>
        <v>copy-past sequence from Vector NTI</v>
      </c>
      <c r="G206" s="5"/>
      <c r="H206" s="5"/>
      <c r="I206" s="5"/>
      <c r="J206" s="5"/>
      <c r="K206" s="5"/>
      <c r="L206" s="5"/>
      <c r="M206" s="33"/>
    </row>
    <row r="207" spans="1:13" ht="12.75">
      <c r="A207" s="7"/>
      <c r="B207" s="5"/>
      <c r="C207" s="5"/>
      <c r="D207" s="5" t="str">
        <f>C183</f>
        <v>geneX-OT2</v>
      </c>
      <c r="E207" s="8" t="s">
        <v>46</v>
      </c>
      <c r="F207" s="5" t="str">
        <f>F183</f>
        <v>copy-past sequence from Vector NTI</v>
      </c>
      <c r="G207" s="5"/>
      <c r="H207" s="5"/>
      <c r="I207" s="5"/>
      <c r="J207" s="5"/>
      <c r="K207" s="5"/>
      <c r="L207" s="5"/>
      <c r="M207" s="33"/>
    </row>
    <row r="208" spans="1:13" ht="12.75">
      <c r="A208" s="7"/>
      <c r="B208" s="5"/>
      <c r="C208" s="5"/>
      <c r="D208" s="5" t="str">
        <f>C186</f>
        <v>geneX-OT3</v>
      </c>
      <c r="E208" s="8" t="s">
        <v>46</v>
      </c>
      <c r="F208" s="5" t="str">
        <f>F186</f>
        <v>copy-past sequence from Vector NTI</v>
      </c>
      <c r="G208" s="5"/>
      <c r="H208" s="5"/>
      <c r="I208" s="5"/>
      <c r="J208" s="5"/>
      <c r="K208" s="5"/>
      <c r="L208" s="5"/>
      <c r="M208" s="33"/>
    </row>
    <row r="209" spans="1:13" ht="12.75">
      <c r="A209" s="7"/>
      <c r="B209" s="5"/>
      <c r="C209" s="5"/>
      <c r="D209" s="5" t="str">
        <f>C190</f>
        <v>geneX-OT4</v>
      </c>
      <c r="E209" s="8" t="s">
        <v>46</v>
      </c>
      <c r="F209" s="5" t="str">
        <f>F190</f>
        <v>copy-past sequence from Vector NTI</v>
      </c>
      <c r="G209" s="5"/>
      <c r="H209" s="5"/>
      <c r="I209" s="5"/>
      <c r="J209" s="5"/>
      <c r="K209" s="5"/>
      <c r="L209" s="5"/>
      <c r="M209" s="33"/>
    </row>
    <row r="210" spans="1:13" ht="12.75">
      <c r="A210" s="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3"/>
    </row>
    <row r="211" spans="1:13" ht="12.75">
      <c r="A211" s="7"/>
      <c r="B211" s="5"/>
      <c r="C211" s="17" t="s">
        <v>59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3.5">
      <c r="A212" s="7"/>
      <c r="B212" s="5"/>
      <c r="C212" s="5"/>
      <c r="D212" s="5" t="s">
        <v>54</v>
      </c>
      <c r="E212" s="8" t="s">
        <v>46</v>
      </c>
      <c r="F212" s="6" t="s">
        <v>55</v>
      </c>
      <c r="G212" s="5"/>
      <c r="H212" s="5"/>
      <c r="I212" s="5"/>
      <c r="J212" s="5"/>
      <c r="K212" s="5"/>
      <c r="L212" s="5"/>
      <c r="M212" s="5"/>
    </row>
    <row r="213" spans="1:13" ht="13.5">
      <c r="A213" s="7"/>
      <c r="B213" s="5"/>
      <c r="C213" s="5"/>
      <c r="D213" s="5" t="s">
        <v>53</v>
      </c>
      <c r="E213" s="8" t="s">
        <v>46</v>
      </c>
      <c r="F213" s="6" t="s">
        <v>56</v>
      </c>
      <c r="G213" s="5"/>
      <c r="H213" s="5"/>
      <c r="I213" s="5"/>
      <c r="J213" s="5"/>
      <c r="K213" s="5"/>
      <c r="L213" s="5"/>
      <c r="M213" s="5"/>
    </row>
    <row r="214" spans="1:13" ht="13.5">
      <c r="A214" s="7"/>
      <c r="B214" s="5"/>
      <c r="C214" s="5"/>
      <c r="D214" s="5" t="s">
        <v>90</v>
      </c>
      <c r="E214" s="8" t="s">
        <v>46</v>
      </c>
      <c r="F214" s="6" t="s">
        <v>95</v>
      </c>
      <c r="G214" s="5"/>
      <c r="H214" s="5"/>
      <c r="I214" s="5"/>
      <c r="J214" s="5"/>
      <c r="K214" s="5"/>
      <c r="L214" s="5"/>
      <c r="M214" s="5"/>
    </row>
    <row r="215" spans="1:13" ht="13.5">
      <c r="A215" s="7"/>
      <c r="B215" s="5"/>
      <c r="C215" s="5"/>
      <c r="D215" s="5" t="s">
        <v>50</v>
      </c>
      <c r="E215" s="8" t="s">
        <v>46</v>
      </c>
      <c r="F215" s="6" t="s">
        <v>52</v>
      </c>
      <c r="G215" s="5"/>
      <c r="H215" s="5"/>
      <c r="I215" s="5"/>
      <c r="J215" s="5"/>
      <c r="K215" s="5"/>
      <c r="L215" s="5"/>
      <c r="M215" s="5"/>
    </row>
    <row r="216" spans="1:13" ht="12.75">
      <c r="A216" s="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J.N. Frandsen</dc:creator>
  <cp:keywords/>
  <dc:description/>
  <cp:lastModifiedBy>Rasmus J.N. Frandsen</cp:lastModifiedBy>
  <cp:lastPrinted>2008-11-01T16:51:44Z</cp:lastPrinted>
  <dcterms:created xsi:type="dcterms:W3CDTF">2008-11-01T09:44:05Z</dcterms:created>
  <dcterms:modified xsi:type="dcterms:W3CDTF">2008-12-31T10:58:35Z</dcterms:modified>
  <cp:category/>
  <cp:version/>
  <cp:contentType/>
  <cp:contentStatus/>
</cp:coreProperties>
</file>